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ag\Documents\Vaulen\"/>
    </mc:Choice>
  </mc:AlternateContent>
  <xr:revisionPtr revIDLastSave="0" documentId="13_ncr:1_{5071B68A-CE96-4491-9CA6-F7C865D61137}" xr6:coauthVersionLast="46" xr6:coauthVersionMax="46" xr10:uidLastSave="{00000000-0000-0000-0000-000000000000}"/>
  <bookViews>
    <workbookView xWindow="28680" yWindow="-120" windowWidth="29040" windowHeight="15840" xr2:uid="{893C3387-2BF7-4770-9AB8-115BC0729259}"/>
  </bookViews>
  <sheets>
    <sheet name="Info" sheetId="8" r:id="rId1"/>
    <sheet name="Botoversikt" sheetId="1" r:id="rId2"/>
    <sheet name="Lovbrudd" sheetId="2" r:id="rId3"/>
    <sheet name="Tropp" sheetId="6" r:id="rId4"/>
    <sheet name="Kamper" sheetId="3" r:id="rId5"/>
    <sheet name="Spillertotal" sheetId="9" r:id="rId6"/>
    <sheet name="Regnskap" sheetId="11" r:id="rId7"/>
    <sheet name="Innbetaling" sheetId="12" r:id="rId8"/>
    <sheet name="Botrapport" sheetId="15" r:id="rId9"/>
  </sheets>
  <definedNames>
    <definedName name="_xlnm._FilterDatabase" localSheetId="1" hidden="1">Botoversikt!$A$5:$J$299</definedName>
    <definedName name="_xlnm._FilterDatabase" localSheetId="7" hidden="1">Innbetaling!$A$1:$C$2</definedName>
    <definedName name="_xlnm._FilterDatabase" localSheetId="4" hidden="1">Kamper!$A$1:$E$4</definedName>
    <definedName name="_xlnm._FilterDatabase" localSheetId="2" hidden="1">Lovbrudd!$A$1:$E$16</definedName>
    <definedName name="_xlnm._FilterDatabase" localSheetId="6" hidden="1">Regnskap!$A$1:$D$56</definedName>
    <definedName name="ExternalData_1" localSheetId="3" hidden="1">Tropp!$A$1:$F$53</definedName>
    <definedName name="Kampdato">OFFSET(Kamper!$A$2,0,0,COUNTA(Kamper!$A:$A),1)</definedName>
    <definedName name="_xlnm.Print_Titles" localSheetId="1">Botoversikt!$1:$5</definedName>
    <definedName name="Spiller">OFFSET(Tropp!$B$2,0,0,COUNTA(Tropp!$B:$B),1)</definedName>
  </definedNames>
  <calcPr calcId="191028"/>
  <pivotCaches>
    <pivotCache cacheId="4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" i="1" l="1"/>
  <c r="B88" i="1"/>
  <c r="E88" i="1"/>
  <c r="H88" i="1"/>
  <c r="J88" i="1"/>
  <c r="B89" i="1"/>
  <c r="E89" i="1"/>
  <c r="G89" i="1"/>
  <c r="J89" i="1" s="1"/>
  <c r="H89" i="1"/>
  <c r="B90" i="1"/>
  <c r="E90" i="1"/>
  <c r="G90" i="1"/>
  <c r="J90" i="1" s="1"/>
  <c r="H90" i="1"/>
  <c r="B91" i="1"/>
  <c r="E91" i="1"/>
  <c r="G91" i="1"/>
  <c r="J91" i="1" s="1"/>
  <c r="H91" i="1"/>
  <c r="H92" i="1"/>
  <c r="G92" i="1"/>
  <c r="E92" i="1"/>
  <c r="B92" i="1"/>
  <c r="F93" i="1"/>
  <c r="F102" i="1"/>
  <c r="F94" i="1"/>
  <c r="F95" i="1"/>
  <c r="F100" i="1"/>
  <c r="F101" i="1"/>
  <c r="F96" i="1"/>
  <c r="F97" i="1"/>
  <c r="F98" i="1"/>
  <c r="F99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A51" i="11"/>
  <c r="G84" i="1"/>
  <c r="F84" i="1"/>
  <c r="J84" i="1" s="1"/>
  <c r="A52" i="11"/>
  <c r="B52" i="11" s="1"/>
  <c r="A53" i="11"/>
  <c r="B53" i="11" s="1"/>
  <c r="A54" i="11"/>
  <c r="B54" i="11" s="1"/>
  <c r="A55" i="11"/>
  <c r="B55" i="11" s="1"/>
  <c r="A56" i="11"/>
  <c r="B56" i="11" s="1"/>
  <c r="A50" i="11"/>
  <c r="A3" i="11"/>
  <c r="A4" i="11"/>
  <c r="C4" i="11" s="1"/>
  <c r="A5" i="11"/>
  <c r="B5" i="11" s="1"/>
  <c r="A6" i="11"/>
  <c r="G34" i="1"/>
  <c r="F34" i="1"/>
  <c r="G55" i="1"/>
  <c r="F55" i="1"/>
  <c r="A7" i="11"/>
  <c r="C7" i="11"/>
  <c r="A8" i="11"/>
  <c r="C8" i="11" s="1"/>
  <c r="A9" i="11"/>
  <c r="B9" i="11" s="1"/>
  <c r="A10" i="11"/>
  <c r="A11" i="11"/>
  <c r="B11" i="11" s="1"/>
  <c r="A12" i="11"/>
  <c r="B12" i="11" s="1"/>
  <c r="A13" i="11"/>
  <c r="C13" i="11" s="1"/>
  <c r="A14" i="11"/>
  <c r="C14" i="11" s="1"/>
  <c r="A15" i="11"/>
  <c r="C15" i="11" s="1"/>
  <c r="A16" i="11"/>
  <c r="B16" i="11" s="1"/>
  <c r="A17" i="11"/>
  <c r="C17" i="11" s="1"/>
  <c r="A18" i="11"/>
  <c r="C18" i="11" s="1"/>
  <c r="A19" i="11"/>
  <c r="C19" i="11" s="1"/>
  <c r="A20" i="11"/>
  <c r="C20" i="11" s="1"/>
  <c r="A21" i="11"/>
  <c r="B21" i="11" s="1"/>
  <c r="A22" i="11"/>
  <c r="C22" i="11" s="1"/>
  <c r="G83" i="1"/>
  <c r="F83" i="1"/>
  <c r="J83" i="1" s="1"/>
  <c r="A23" i="11"/>
  <c r="C23" i="11" s="1"/>
  <c r="A24" i="11"/>
  <c r="A25" i="11"/>
  <c r="C25" i="11" s="1"/>
  <c r="A26" i="11"/>
  <c r="C26" i="11" s="1"/>
  <c r="A27" i="11"/>
  <c r="C27" i="11" s="1"/>
  <c r="A28" i="11"/>
  <c r="B28" i="11" s="1"/>
  <c r="A29" i="11"/>
  <c r="B29" i="11" s="1"/>
  <c r="A30" i="11"/>
  <c r="C30" i="11" s="1"/>
  <c r="A31" i="11"/>
  <c r="G72" i="1"/>
  <c r="F72" i="1"/>
  <c r="A32" i="11"/>
  <c r="C32" i="11" s="1"/>
  <c r="A33" i="11"/>
  <c r="C33" i="11" s="1"/>
  <c r="G11" i="1"/>
  <c r="F11" i="1"/>
  <c r="J11" i="1" s="1"/>
  <c r="G18" i="1"/>
  <c r="F18" i="1"/>
  <c r="A34" i="11"/>
  <c r="C34" i="11" s="1"/>
  <c r="A35" i="11"/>
  <c r="C35" i="11" s="1"/>
  <c r="A36" i="11"/>
  <c r="B36" i="11" s="1"/>
  <c r="A37" i="11"/>
  <c r="C37" i="11" s="1"/>
  <c r="G47" i="1"/>
  <c r="J47" i="1" s="1"/>
  <c r="F47" i="1"/>
  <c r="G61" i="1"/>
  <c r="F61" i="1"/>
  <c r="A38" i="11"/>
  <c r="B38" i="11" s="1"/>
  <c r="A39" i="11"/>
  <c r="C39" i="11" s="1"/>
  <c r="A40" i="11"/>
  <c r="C40" i="11"/>
  <c r="A41" i="11"/>
  <c r="C41" i="11" s="1"/>
  <c r="A42" i="11"/>
  <c r="B42" i="11" s="1"/>
  <c r="A43" i="11"/>
  <c r="C43" i="11"/>
  <c r="A44" i="11"/>
  <c r="C44" i="11" s="1"/>
  <c r="A45" i="11"/>
  <c r="C45" i="11" s="1"/>
  <c r="A46" i="11"/>
  <c r="B46" i="11" s="1"/>
  <c r="A47" i="11"/>
  <c r="C47" i="11" s="1"/>
  <c r="A48" i="11"/>
  <c r="C48" i="11" s="1"/>
  <c r="G85" i="1"/>
  <c r="F85" i="1"/>
  <c r="A49" i="11"/>
  <c r="C49" i="11" s="1"/>
  <c r="B11" i="15" a="1"/>
  <c r="B11" i="15" s="1"/>
  <c r="E11" i="15" s="1"/>
  <c r="G11" i="15" a="1"/>
  <c r="G11" i="15" s="1"/>
  <c r="B12" i="15" a="1"/>
  <c r="B12" i="15" s="1"/>
  <c r="G12" i="15" a="1"/>
  <c r="G12" i="15" s="1"/>
  <c r="B13" i="15" a="1"/>
  <c r="B13" i="15" s="1"/>
  <c r="D13" i="15" s="1"/>
  <c r="G13" i="15" a="1"/>
  <c r="G13" i="15" s="1"/>
  <c r="B14" i="15" a="1"/>
  <c r="B14" i="15" s="1"/>
  <c r="G14" i="15" a="1"/>
  <c r="G14" i="15" s="1"/>
  <c r="B15" i="15" a="1"/>
  <c r="B15" i="15" s="1"/>
  <c r="G15" i="15" a="1"/>
  <c r="G15" i="15" s="1"/>
  <c r="B16" i="15" a="1"/>
  <c r="B16" i="15" s="1"/>
  <c r="G16" i="15" a="1"/>
  <c r="G16" i="15" s="1"/>
  <c r="B17" i="15" a="1"/>
  <c r="B17" i="15" s="1"/>
  <c r="G17" i="15" a="1"/>
  <c r="G17" i="15" s="1"/>
  <c r="B18" i="15" a="1"/>
  <c r="B18" i="15" s="1"/>
  <c r="G18" i="15" a="1"/>
  <c r="G18" i="15" s="1"/>
  <c r="B19" i="15" a="1"/>
  <c r="B19" i="15" s="1"/>
  <c r="G19" i="15" a="1"/>
  <c r="G19" i="15" s="1"/>
  <c r="B20" i="15" a="1"/>
  <c r="B20" i="15" s="1"/>
  <c r="G20" i="15" a="1"/>
  <c r="G20" i="15" s="1"/>
  <c r="B21" i="15" a="1"/>
  <c r="B21" i="15" s="1"/>
  <c r="F21" i="15" s="1"/>
  <c r="G21" i="15" a="1"/>
  <c r="G21" i="15" s="1"/>
  <c r="B22" i="15" a="1"/>
  <c r="B22" i="15" s="1"/>
  <c r="G22" i="15" a="1"/>
  <c r="G22" i="15" s="1"/>
  <c r="B23" i="15" a="1"/>
  <c r="B23" i="15" s="1"/>
  <c r="C23" i="15" s="1"/>
  <c r="G23" i="15" a="1"/>
  <c r="G23" i="15" s="1"/>
  <c r="B24" i="15" a="1"/>
  <c r="B24" i="15" s="1"/>
  <c r="G24" i="15" a="1"/>
  <c r="G24" i="15" s="1"/>
  <c r="A11" i="15" a="1"/>
  <c r="A11" i="15" s="1"/>
  <c r="A12" i="15" a="1"/>
  <c r="A12" i="15" s="1"/>
  <c r="A13" i="15" a="1"/>
  <c r="A13" i="15" s="1"/>
  <c r="A14" i="15" a="1"/>
  <c r="A14" i="15" s="1"/>
  <c r="A15" i="15" a="1"/>
  <c r="A15" i="15" s="1"/>
  <c r="A16" i="15" a="1"/>
  <c r="A16" i="15" s="1"/>
  <c r="A17" i="15" a="1"/>
  <c r="A17" i="15" s="1"/>
  <c r="A18" i="15" a="1"/>
  <c r="A18" i="15" s="1"/>
  <c r="A19" i="15" a="1"/>
  <c r="A19" i="15" s="1"/>
  <c r="A20" i="15" a="1"/>
  <c r="A20" i="15" s="1"/>
  <c r="A21" i="15" a="1"/>
  <c r="A21" i="15" s="1"/>
  <c r="A22" i="15" a="1"/>
  <c r="A22" i="15" s="1"/>
  <c r="A23" i="15" a="1"/>
  <c r="A23" i="15" s="1"/>
  <c r="A24" i="15" a="1"/>
  <c r="A24" i="15" s="1"/>
  <c r="B36" i="1"/>
  <c r="B35" i="1"/>
  <c r="A10" i="15" a="1"/>
  <c r="A10" i="15" s="1"/>
  <c r="G6" i="15"/>
  <c r="D6" i="15"/>
  <c r="G10" i="15" a="1"/>
  <c r="G10" i="15" s="1"/>
  <c r="C6" i="15"/>
  <c r="B10" i="15" a="1"/>
  <c r="B10" i="15" s="1"/>
  <c r="B34" i="1"/>
  <c r="G12" i="1"/>
  <c r="F12" i="1"/>
  <c r="J12" i="1" s="1"/>
  <c r="G17" i="1"/>
  <c r="F17" i="1"/>
  <c r="J17" i="1" s="1"/>
  <c r="G21" i="1"/>
  <c r="F21" i="1"/>
  <c r="G14" i="1"/>
  <c r="F14" i="1"/>
  <c r="G9" i="1"/>
  <c r="F9" i="1"/>
  <c r="G49" i="1"/>
  <c r="F49" i="1"/>
  <c r="G15" i="1"/>
  <c r="F15" i="1"/>
  <c r="G20" i="1"/>
  <c r="F20" i="1"/>
  <c r="G37" i="1"/>
  <c r="F37" i="1"/>
  <c r="J37" i="1" s="1"/>
  <c r="G51" i="1"/>
  <c r="F51" i="1"/>
  <c r="J51" i="1" s="1"/>
  <c r="A2" i="11"/>
  <c r="G76" i="1"/>
  <c r="F76" i="1"/>
  <c r="G44" i="1"/>
  <c r="F44" i="1"/>
  <c r="G45" i="1"/>
  <c r="F45" i="1"/>
  <c r="B33" i="1"/>
  <c r="E33" i="1"/>
  <c r="F33" i="1"/>
  <c r="G33" i="1"/>
  <c r="H33" i="1"/>
  <c r="B31" i="1"/>
  <c r="E31" i="1"/>
  <c r="F31" i="1"/>
  <c r="G31" i="1"/>
  <c r="H31" i="1"/>
  <c r="E34" i="1"/>
  <c r="H34" i="1"/>
  <c r="E35" i="1"/>
  <c r="F35" i="1"/>
  <c r="G35" i="1"/>
  <c r="H35" i="1"/>
  <c r="E36" i="1"/>
  <c r="F36" i="1"/>
  <c r="G36" i="1"/>
  <c r="H36" i="1"/>
  <c r="B41" i="1"/>
  <c r="E41" i="1"/>
  <c r="F41" i="1"/>
  <c r="G41" i="1"/>
  <c r="H41" i="1"/>
  <c r="B42" i="1"/>
  <c r="E42" i="1"/>
  <c r="F42" i="1"/>
  <c r="G42" i="1"/>
  <c r="H42" i="1"/>
  <c r="B37" i="1"/>
  <c r="E37" i="1"/>
  <c r="H37" i="1"/>
  <c r="B38" i="1"/>
  <c r="E38" i="1"/>
  <c r="F38" i="1"/>
  <c r="G38" i="1"/>
  <c r="H38" i="1"/>
  <c r="B39" i="1"/>
  <c r="E39" i="1"/>
  <c r="F39" i="1"/>
  <c r="G39" i="1"/>
  <c r="H39" i="1"/>
  <c r="B40" i="1"/>
  <c r="E40" i="1"/>
  <c r="F40" i="1"/>
  <c r="G40" i="1"/>
  <c r="J40" i="1" s="1"/>
  <c r="H40" i="1"/>
  <c r="B43" i="1"/>
  <c r="E43" i="1"/>
  <c r="F43" i="1"/>
  <c r="G43" i="1"/>
  <c r="H43" i="1"/>
  <c r="B54" i="1"/>
  <c r="E54" i="1"/>
  <c r="F54" i="1"/>
  <c r="G54" i="1"/>
  <c r="H54" i="1"/>
  <c r="B44" i="1"/>
  <c r="E44" i="1"/>
  <c r="H44" i="1"/>
  <c r="B53" i="1"/>
  <c r="E53" i="1"/>
  <c r="F53" i="1"/>
  <c r="G53" i="1"/>
  <c r="H53" i="1"/>
  <c r="B45" i="1"/>
  <c r="E45" i="1"/>
  <c r="H45" i="1"/>
  <c r="B46" i="1"/>
  <c r="E46" i="1"/>
  <c r="F46" i="1"/>
  <c r="G46" i="1"/>
  <c r="H46" i="1"/>
  <c r="B47" i="1"/>
  <c r="E47" i="1"/>
  <c r="H47" i="1"/>
  <c r="B48" i="1"/>
  <c r="E48" i="1"/>
  <c r="F48" i="1"/>
  <c r="G48" i="1"/>
  <c r="H48" i="1"/>
  <c r="B49" i="1"/>
  <c r="E49" i="1"/>
  <c r="H49" i="1"/>
  <c r="B50" i="1"/>
  <c r="E50" i="1"/>
  <c r="F50" i="1"/>
  <c r="G50" i="1"/>
  <c r="H50" i="1"/>
  <c r="B51" i="1"/>
  <c r="E51" i="1"/>
  <c r="H51" i="1"/>
  <c r="B55" i="1"/>
  <c r="E55" i="1"/>
  <c r="H55" i="1"/>
  <c r="B52" i="1"/>
  <c r="E52" i="1"/>
  <c r="F52" i="1"/>
  <c r="G52" i="1"/>
  <c r="J52" i="1" s="1"/>
  <c r="H52" i="1"/>
  <c r="B57" i="1"/>
  <c r="E57" i="1"/>
  <c r="F57" i="1"/>
  <c r="G57" i="1"/>
  <c r="H57" i="1"/>
  <c r="B56" i="1"/>
  <c r="E56" i="1"/>
  <c r="F56" i="1"/>
  <c r="G56" i="1"/>
  <c r="H56" i="1"/>
  <c r="B58" i="1"/>
  <c r="E58" i="1"/>
  <c r="F58" i="1"/>
  <c r="G58" i="1"/>
  <c r="H58" i="1"/>
  <c r="B59" i="1"/>
  <c r="E59" i="1"/>
  <c r="F59" i="1"/>
  <c r="G59" i="1"/>
  <c r="H59" i="1"/>
  <c r="B60" i="1"/>
  <c r="E60" i="1"/>
  <c r="F60" i="1"/>
  <c r="G60" i="1"/>
  <c r="H60" i="1"/>
  <c r="B61" i="1"/>
  <c r="E61" i="1"/>
  <c r="H61" i="1"/>
  <c r="B62" i="1"/>
  <c r="E62" i="1"/>
  <c r="F62" i="1"/>
  <c r="G62" i="1"/>
  <c r="H62" i="1"/>
  <c r="B63" i="1"/>
  <c r="E63" i="1"/>
  <c r="F63" i="1"/>
  <c r="G63" i="1"/>
  <c r="H63" i="1"/>
  <c r="B64" i="1"/>
  <c r="E64" i="1"/>
  <c r="F64" i="1"/>
  <c r="G64" i="1"/>
  <c r="H64" i="1"/>
  <c r="B65" i="1"/>
  <c r="E65" i="1"/>
  <c r="F65" i="1"/>
  <c r="G65" i="1"/>
  <c r="H65" i="1"/>
  <c r="B66" i="1"/>
  <c r="E66" i="1"/>
  <c r="F66" i="1"/>
  <c r="G66" i="1"/>
  <c r="H66" i="1"/>
  <c r="B73" i="1"/>
  <c r="E73" i="1"/>
  <c r="F73" i="1"/>
  <c r="G73" i="1"/>
  <c r="H73" i="1"/>
  <c r="B67" i="1"/>
  <c r="E67" i="1"/>
  <c r="F67" i="1"/>
  <c r="G67" i="1"/>
  <c r="H67" i="1"/>
  <c r="B68" i="1"/>
  <c r="E68" i="1"/>
  <c r="F68" i="1"/>
  <c r="G68" i="1"/>
  <c r="H68" i="1"/>
  <c r="B69" i="1"/>
  <c r="E69" i="1"/>
  <c r="F69" i="1"/>
  <c r="G69" i="1"/>
  <c r="H69" i="1"/>
  <c r="B70" i="1"/>
  <c r="E70" i="1"/>
  <c r="F70" i="1"/>
  <c r="G70" i="1"/>
  <c r="H70" i="1"/>
  <c r="B71" i="1"/>
  <c r="E71" i="1"/>
  <c r="F71" i="1"/>
  <c r="G71" i="1"/>
  <c r="J71" i="1" s="1"/>
  <c r="H71" i="1"/>
  <c r="B72" i="1"/>
  <c r="E72" i="1"/>
  <c r="H72" i="1"/>
  <c r="B78" i="1"/>
  <c r="E78" i="1"/>
  <c r="F78" i="1"/>
  <c r="G78" i="1"/>
  <c r="H78" i="1"/>
  <c r="B79" i="1"/>
  <c r="E79" i="1"/>
  <c r="F79" i="1"/>
  <c r="G79" i="1"/>
  <c r="H79" i="1"/>
  <c r="B74" i="1"/>
  <c r="E74" i="1"/>
  <c r="F74" i="1"/>
  <c r="G74" i="1"/>
  <c r="H74" i="1"/>
  <c r="B76" i="1"/>
  <c r="E76" i="1"/>
  <c r="H76" i="1"/>
  <c r="B75" i="1"/>
  <c r="E75" i="1"/>
  <c r="F75" i="1"/>
  <c r="G75" i="1"/>
  <c r="H75" i="1"/>
  <c r="B77" i="1"/>
  <c r="E77" i="1"/>
  <c r="F77" i="1"/>
  <c r="G77" i="1"/>
  <c r="H77" i="1"/>
  <c r="B81" i="1"/>
  <c r="E81" i="1"/>
  <c r="F81" i="1"/>
  <c r="G81" i="1"/>
  <c r="H81" i="1"/>
  <c r="B82" i="1"/>
  <c r="E82" i="1"/>
  <c r="F82" i="1"/>
  <c r="G82" i="1"/>
  <c r="H82" i="1"/>
  <c r="B83" i="1"/>
  <c r="E83" i="1"/>
  <c r="H83" i="1"/>
  <c r="B80" i="1"/>
  <c r="E80" i="1"/>
  <c r="F80" i="1"/>
  <c r="G80" i="1"/>
  <c r="H80" i="1"/>
  <c r="B84" i="1"/>
  <c r="E84" i="1"/>
  <c r="H84" i="1"/>
  <c r="B85" i="1"/>
  <c r="E85" i="1"/>
  <c r="H85" i="1"/>
  <c r="B87" i="1"/>
  <c r="E87" i="1"/>
  <c r="H87" i="1"/>
  <c r="B86" i="1"/>
  <c r="E86" i="1"/>
  <c r="F86" i="1"/>
  <c r="G86" i="1"/>
  <c r="H86" i="1"/>
  <c r="B93" i="1"/>
  <c r="E93" i="1"/>
  <c r="G93" i="1"/>
  <c r="J93" i="1" s="1"/>
  <c r="H93" i="1"/>
  <c r="B102" i="1"/>
  <c r="E102" i="1"/>
  <c r="G102" i="1"/>
  <c r="H102" i="1"/>
  <c r="B94" i="1"/>
  <c r="E94" i="1"/>
  <c r="G94" i="1"/>
  <c r="J94" i="1" s="1"/>
  <c r="H94" i="1"/>
  <c r="B95" i="1"/>
  <c r="E95" i="1"/>
  <c r="G95" i="1"/>
  <c r="H95" i="1"/>
  <c r="B100" i="1"/>
  <c r="E100" i="1"/>
  <c r="G100" i="1"/>
  <c r="J100" i="1" s="1"/>
  <c r="H100" i="1"/>
  <c r="B101" i="1"/>
  <c r="E101" i="1"/>
  <c r="G101" i="1"/>
  <c r="J101" i="1" s="1"/>
  <c r="H101" i="1"/>
  <c r="B96" i="1"/>
  <c r="E96" i="1"/>
  <c r="G96" i="1"/>
  <c r="J96" i="1" s="1"/>
  <c r="H96" i="1"/>
  <c r="B97" i="1"/>
  <c r="E97" i="1"/>
  <c r="G97" i="1"/>
  <c r="J97" i="1" s="1"/>
  <c r="B24" i="11" s="1"/>
  <c r="H97" i="1"/>
  <c r="B98" i="1"/>
  <c r="E98" i="1"/>
  <c r="G98" i="1"/>
  <c r="J98" i="1" s="1"/>
  <c r="H98" i="1"/>
  <c r="B99" i="1"/>
  <c r="E99" i="1"/>
  <c r="G99" i="1"/>
  <c r="H99" i="1"/>
  <c r="B103" i="1"/>
  <c r="E103" i="1"/>
  <c r="G103" i="1"/>
  <c r="J103" i="1" s="1"/>
  <c r="H103" i="1"/>
  <c r="B104" i="1"/>
  <c r="E104" i="1"/>
  <c r="G104" i="1"/>
  <c r="J104" i="1" s="1"/>
  <c r="H104" i="1"/>
  <c r="B105" i="1"/>
  <c r="E105" i="1"/>
  <c r="G105" i="1"/>
  <c r="J105" i="1" s="1"/>
  <c r="H105" i="1"/>
  <c r="B106" i="1"/>
  <c r="E106" i="1"/>
  <c r="G106" i="1"/>
  <c r="J106" i="1" s="1"/>
  <c r="H106" i="1"/>
  <c r="B107" i="1"/>
  <c r="E107" i="1"/>
  <c r="G107" i="1"/>
  <c r="J107" i="1" s="1"/>
  <c r="H107" i="1"/>
  <c r="B108" i="1"/>
  <c r="E108" i="1"/>
  <c r="G108" i="1"/>
  <c r="J108" i="1" s="1"/>
  <c r="H108" i="1"/>
  <c r="B109" i="1"/>
  <c r="E109" i="1"/>
  <c r="G109" i="1"/>
  <c r="J109" i="1" s="1"/>
  <c r="H109" i="1"/>
  <c r="B110" i="1"/>
  <c r="E110" i="1"/>
  <c r="G110" i="1"/>
  <c r="H110" i="1"/>
  <c r="B111" i="1"/>
  <c r="E111" i="1"/>
  <c r="G111" i="1"/>
  <c r="J111" i="1" s="1"/>
  <c r="H111" i="1"/>
  <c r="B112" i="1"/>
  <c r="E112" i="1"/>
  <c r="G112" i="1"/>
  <c r="J112" i="1" s="1"/>
  <c r="H112" i="1"/>
  <c r="B113" i="1"/>
  <c r="E113" i="1"/>
  <c r="G113" i="1"/>
  <c r="J113" i="1" s="1"/>
  <c r="H113" i="1"/>
  <c r="B114" i="1"/>
  <c r="E114" i="1"/>
  <c r="G114" i="1"/>
  <c r="J114" i="1" s="1"/>
  <c r="H114" i="1"/>
  <c r="B115" i="1"/>
  <c r="E115" i="1"/>
  <c r="G115" i="1"/>
  <c r="J115" i="1" s="1"/>
  <c r="H115" i="1"/>
  <c r="B116" i="1"/>
  <c r="E116" i="1"/>
  <c r="G116" i="1"/>
  <c r="J116" i="1" s="1"/>
  <c r="H116" i="1"/>
  <c r="B117" i="1"/>
  <c r="E117" i="1"/>
  <c r="G117" i="1"/>
  <c r="J117" i="1" s="1"/>
  <c r="H117" i="1"/>
  <c r="B118" i="1"/>
  <c r="E118" i="1"/>
  <c r="G118" i="1"/>
  <c r="H118" i="1"/>
  <c r="B119" i="1"/>
  <c r="E119" i="1"/>
  <c r="G119" i="1"/>
  <c r="J119" i="1" s="1"/>
  <c r="H119" i="1"/>
  <c r="B120" i="1"/>
  <c r="E120" i="1"/>
  <c r="G120" i="1"/>
  <c r="H120" i="1"/>
  <c r="B121" i="1"/>
  <c r="E121" i="1"/>
  <c r="G121" i="1"/>
  <c r="J121" i="1" s="1"/>
  <c r="H121" i="1"/>
  <c r="B122" i="1"/>
  <c r="E122" i="1"/>
  <c r="G122" i="1"/>
  <c r="J122" i="1" s="1"/>
  <c r="H122" i="1"/>
  <c r="B123" i="1"/>
  <c r="E123" i="1"/>
  <c r="G123" i="1"/>
  <c r="J123" i="1" s="1"/>
  <c r="H123" i="1"/>
  <c r="B124" i="1"/>
  <c r="E124" i="1"/>
  <c r="G124" i="1"/>
  <c r="J124" i="1" s="1"/>
  <c r="H124" i="1"/>
  <c r="B125" i="1"/>
  <c r="E125" i="1"/>
  <c r="G125" i="1"/>
  <c r="J125" i="1" s="1"/>
  <c r="H125" i="1"/>
  <c r="B126" i="1"/>
  <c r="E126" i="1"/>
  <c r="G126" i="1"/>
  <c r="H126" i="1"/>
  <c r="B127" i="1"/>
  <c r="E127" i="1"/>
  <c r="G127" i="1"/>
  <c r="J127" i="1" s="1"/>
  <c r="H127" i="1"/>
  <c r="B128" i="1"/>
  <c r="E128" i="1"/>
  <c r="G128" i="1"/>
  <c r="H128" i="1"/>
  <c r="B129" i="1"/>
  <c r="E129" i="1"/>
  <c r="G129" i="1"/>
  <c r="J129" i="1" s="1"/>
  <c r="H129" i="1"/>
  <c r="B130" i="1"/>
  <c r="E130" i="1"/>
  <c r="G130" i="1"/>
  <c r="J130" i="1" s="1"/>
  <c r="H130" i="1"/>
  <c r="B131" i="1"/>
  <c r="E131" i="1"/>
  <c r="G131" i="1"/>
  <c r="J131" i="1" s="1"/>
  <c r="H131" i="1"/>
  <c r="B132" i="1"/>
  <c r="E132" i="1"/>
  <c r="G132" i="1"/>
  <c r="J132" i="1" s="1"/>
  <c r="H132" i="1"/>
  <c r="B133" i="1"/>
  <c r="E133" i="1"/>
  <c r="G133" i="1"/>
  <c r="J133" i="1" s="1"/>
  <c r="H133" i="1"/>
  <c r="B134" i="1"/>
  <c r="E134" i="1"/>
  <c r="G134" i="1"/>
  <c r="H134" i="1"/>
  <c r="B135" i="1"/>
  <c r="E135" i="1"/>
  <c r="G135" i="1"/>
  <c r="J135" i="1" s="1"/>
  <c r="H135" i="1"/>
  <c r="B136" i="1"/>
  <c r="E136" i="1"/>
  <c r="G136" i="1"/>
  <c r="H136" i="1"/>
  <c r="B137" i="1"/>
  <c r="E137" i="1"/>
  <c r="G137" i="1"/>
  <c r="J137" i="1" s="1"/>
  <c r="H137" i="1"/>
  <c r="B138" i="1"/>
  <c r="E138" i="1"/>
  <c r="G138" i="1"/>
  <c r="J138" i="1" s="1"/>
  <c r="H138" i="1"/>
  <c r="B139" i="1"/>
  <c r="E139" i="1"/>
  <c r="G139" i="1"/>
  <c r="J139" i="1" s="1"/>
  <c r="H139" i="1"/>
  <c r="B140" i="1"/>
  <c r="E140" i="1"/>
  <c r="G140" i="1"/>
  <c r="J140" i="1" s="1"/>
  <c r="H140" i="1"/>
  <c r="B141" i="1"/>
  <c r="E141" i="1"/>
  <c r="G141" i="1"/>
  <c r="J141" i="1" s="1"/>
  <c r="H141" i="1"/>
  <c r="B142" i="1"/>
  <c r="E142" i="1"/>
  <c r="G142" i="1"/>
  <c r="H142" i="1"/>
  <c r="B143" i="1"/>
  <c r="E143" i="1"/>
  <c r="G143" i="1"/>
  <c r="J143" i="1" s="1"/>
  <c r="H143" i="1"/>
  <c r="B144" i="1"/>
  <c r="E144" i="1"/>
  <c r="G144" i="1"/>
  <c r="H144" i="1"/>
  <c r="B145" i="1"/>
  <c r="E145" i="1"/>
  <c r="G145" i="1"/>
  <c r="J145" i="1" s="1"/>
  <c r="H145" i="1"/>
  <c r="B146" i="1"/>
  <c r="E146" i="1"/>
  <c r="G146" i="1"/>
  <c r="J146" i="1" s="1"/>
  <c r="H146" i="1"/>
  <c r="B147" i="1"/>
  <c r="E147" i="1"/>
  <c r="G147" i="1"/>
  <c r="J147" i="1" s="1"/>
  <c r="H147" i="1"/>
  <c r="B148" i="1"/>
  <c r="E148" i="1"/>
  <c r="G148" i="1"/>
  <c r="J148" i="1" s="1"/>
  <c r="H148" i="1"/>
  <c r="B149" i="1"/>
  <c r="E149" i="1"/>
  <c r="G149" i="1"/>
  <c r="J149" i="1" s="1"/>
  <c r="H149" i="1"/>
  <c r="B150" i="1"/>
  <c r="E150" i="1"/>
  <c r="G150" i="1"/>
  <c r="H150" i="1"/>
  <c r="B151" i="1"/>
  <c r="E151" i="1"/>
  <c r="G151" i="1"/>
  <c r="J151" i="1" s="1"/>
  <c r="H151" i="1"/>
  <c r="B152" i="1"/>
  <c r="E152" i="1"/>
  <c r="G152" i="1"/>
  <c r="J152" i="1" s="1"/>
  <c r="H152" i="1"/>
  <c r="B153" i="1"/>
  <c r="E153" i="1"/>
  <c r="G153" i="1"/>
  <c r="J153" i="1" s="1"/>
  <c r="H153" i="1"/>
  <c r="B154" i="1"/>
  <c r="E154" i="1"/>
  <c r="G154" i="1"/>
  <c r="J154" i="1" s="1"/>
  <c r="H154" i="1"/>
  <c r="B155" i="1"/>
  <c r="E155" i="1"/>
  <c r="G155" i="1"/>
  <c r="J155" i="1" s="1"/>
  <c r="H155" i="1"/>
  <c r="B156" i="1"/>
  <c r="E156" i="1"/>
  <c r="G156" i="1"/>
  <c r="J156" i="1" s="1"/>
  <c r="H156" i="1"/>
  <c r="B157" i="1"/>
  <c r="E157" i="1"/>
  <c r="G157" i="1"/>
  <c r="J157" i="1" s="1"/>
  <c r="H157" i="1"/>
  <c r="B158" i="1"/>
  <c r="E158" i="1"/>
  <c r="G158" i="1"/>
  <c r="H158" i="1"/>
  <c r="B159" i="1"/>
  <c r="E159" i="1"/>
  <c r="G159" i="1"/>
  <c r="J159" i="1" s="1"/>
  <c r="H159" i="1"/>
  <c r="B160" i="1"/>
  <c r="E160" i="1"/>
  <c r="G160" i="1"/>
  <c r="H160" i="1"/>
  <c r="B161" i="1"/>
  <c r="E161" i="1"/>
  <c r="G161" i="1"/>
  <c r="J161" i="1" s="1"/>
  <c r="H161" i="1"/>
  <c r="B162" i="1"/>
  <c r="E162" i="1"/>
  <c r="G162" i="1"/>
  <c r="J162" i="1" s="1"/>
  <c r="H162" i="1"/>
  <c r="B163" i="1"/>
  <c r="E163" i="1"/>
  <c r="G163" i="1"/>
  <c r="J163" i="1" s="1"/>
  <c r="H163" i="1"/>
  <c r="B164" i="1"/>
  <c r="E164" i="1"/>
  <c r="G164" i="1"/>
  <c r="J164" i="1" s="1"/>
  <c r="H164" i="1"/>
  <c r="B165" i="1"/>
  <c r="E165" i="1"/>
  <c r="G165" i="1"/>
  <c r="J165" i="1" s="1"/>
  <c r="H165" i="1"/>
  <c r="B166" i="1"/>
  <c r="E166" i="1"/>
  <c r="G166" i="1"/>
  <c r="H166" i="1"/>
  <c r="B167" i="1"/>
  <c r="E167" i="1"/>
  <c r="G167" i="1"/>
  <c r="J167" i="1" s="1"/>
  <c r="H167" i="1"/>
  <c r="B168" i="1"/>
  <c r="E168" i="1"/>
  <c r="G168" i="1"/>
  <c r="J168" i="1" s="1"/>
  <c r="H168" i="1"/>
  <c r="B169" i="1"/>
  <c r="E169" i="1"/>
  <c r="G169" i="1"/>
  <c r="J169" i="1" s="1"/>
  <c r="H169" i="1"/>
  <c r="B170" i="1"/>
  <c r="E170" i="1"/>
  <c r="G170" i="1"/>
  <c r="J170" i="1" s="1"/>
  <c r="H170" i="1"/>
  <c r="B171" i="1"/>
  <c r="E171" i="1"/>
  <c r="G171" i="1"/>
  <c r="J171" i="1" s="1"/>
  <c r="H171" i="1"/>
  <c r="B172" i="1"/>
  <c r="E172" i="1"/>
  <c r="G172" i="1"/>
  <c r="J172" i="1" s="1"/>
  <c r="H172" i="1"/>
  <c r="B173" i="1"/>
  <c r="E173" i="1"/>
  <c r="G173" i="1"/>
  <c r="J173" i="1" s="1"/>
  <c r="H173" i="1"/>
  <c r="B174" i="1"/>
  <c r="E174" i="1"/>
  <c r="G174" i="1"/>
  <c r="H174" i="1"/>
  <c r="B175" i="1"/>
  <c r="E175" i="1"/>
  <c r="G175" i="1"/>
  <c r="J175" i="1" s="1"/>
  <c r="H175" i="1"/>
  <c r="B176" i="1"/>
  <c r="E176" i="1"/>
  <c r="G176" i="1"/>
  <c r="H176" i="1"/>
  <c r="B177" i="1"/>
  <c r="E177" i="1"/>
  <c r="G177" i="1"/>
  <c r="J177" i="1" s="1"/>
  <c r="H177" i="1"/>
  <c r="B178" i="1"/>
  <c r="E178" i="1"/>
  <c r="G178" i="1"/>
  <c r="J178" i="1" s="1"/>
  <c r="H178" i="1"/>
  <c r="B179" i="1"/>
  <c r="E179" i="1"/>
  <c r="G179" i="1"/>
  <c r="J179" i="1" s="1"/>
  <c r="H179" i="1"/>
  <c r="B180" i="1"/>
  <c r="E180" i="1"/>
  <c r="G180" i="1"/>
  <c r="J180" i="1" s="1"/>
  <c r="H180" i="1"/>
  <c r="B181" i="1"/>
  <c r="E181" i="1"/>
  <c r="G181" i="1"/>
  <c r="J181" i="1" s="1"/>
  <c r="H181" i="1"/>
  <c r="B182" i="1"/>
  <c r="E182" i="1"/>
  <c r="G182" i="1"/>
  <c r="H182" i="1"/>
  <c r="B183" i="1"/>
  <c r="E183" i="1"/>
  <c r="G183" i="1"/>
  <c r="J183" i="1" s="1"/>
  <c r="H183" i="1"/>
  <c r="B184" i="1"/>
  <c r="E184" i="1"/>
  <c r="G184" i="1"/>
  <c r="H184" i="1"/>
  <c r="B185" i="1"/>
  <c r="E185" i="1"/>
  <c r="G185" i="1"/>
  <c r="J185" i="1" s="1"/>
  <c r="H185" i="1"/>
  <c r="B186" i="1"/>
  <c r="E186" i="1"/>
  <c r="G186" i="1"/>
  <c r="J186" i="1" s="1"/>
  <c r="H186" i="1"/>
  <c r="B187" i="1"/>
  <c r="E187" i="1"/>
  <c r="G187" i="1"/>
  <c r="J187" i="1" s="1"/>
  <c r="H187" i="1"/>
  <c r="B188" i="1"/>
  <c r="E188" i="1"/>
  <c r="G188" i="1"/>
  <c r="J188" i="1" s="1"/>
  <c r="H188" i="1"/>
  <c r="B189" i="1"/>
  <c r="E189" i="1"/>
  <c r="G189" i="1"/>
  <c r="J189" i="1" s="1"/>
  <c r="H189" i="1"/>
  <c r="B190" i="1"/>
  <c r="E190" i="1"/>
  <c r="G190" i="1"/>
  <c r="H190" i="1"/>
  <c r="B191" i="1"/>
  <c r="E191" i="1"/>
  <c r="G191" i="1"/>
  <c r="J191" i="1" s="1"/>
  <c r="H191" i="1"/>
  <c r="B192" i="1"/>
  <c r="E192" i="1"/>
  <c r="G192" i="1"/>
  <c r="H192" i="1"/>
  <c r="B193" i="1"/>
  <c r="E193" i="1"/>
  <c r="G193" i="1"/>
  <c r="J193" i="1" s="1"/>
  <c r="H193" i="1"/>
  <c r="B194" i="1"/>
  <c r="E194" i="1"/>
  <c r="G194" i="1"/>
  <c r="J194" i="1" s="1"/>
  <c r="H194" i="1"/>
  <c r="B195" i="1"/>
  <c r="E195" i="1"/>
  <c r="G195" i="1"/>
  <c r="J195" i="1" s="1"/>
  <c r="H195" i="1"/>
  <c r="B196" i="1"/>
  <c r="E196" i="1"/>
  <c r="G196" i="1"/>
  <c r="J196" i="1" s="1"/>
  <c r="H196" i="1"/>
  <c r="B197" i="1"/>
  <c r="E197" i="1"/>
  <c r="G197" i="1"/>
  <c r="J197" i="1" s="1"/>
  <c r="H197" i="1"/>
  <c r="B198" i="1"/>
  <c r="E198" i="1"/>
  <c r="G198" i="1"/>
  <c r="H198" i="1"/>
  <c r="B199" i="1"/>
  <c r="E199" i="1"/>
  <c r="G199" i="1"/>
  <c r="J199" i="1" s="1"/>
  <c r="H199" i="1"/>
  <c r="B200" i="1"/>
  <c r="E200" i="1"/>
  <c r="G200" i="1"/>
  <c r="H200" i="1"/>
  <c r="B201" i="1"/>
  <c r="E201" i="1"/>
  <c r="G201" i="1"/>
  <c r="J201" i="1" s="1"/>
  <c r="H201" i="1"/>
  <c r="B202" i="1"/>
  <c r="E202" i="1"/>
  <c r="G202" i="1"/>
  <c r="J202" i="1" s="1"/>
  <c r="H202" i="1"/>
  <c r="B203" i="1"/>
  <c r="E203" i="1"/>
  <c r="G203" i="1"/>
  <c r="J203" i="1" s="1"/>
  <c r="H203" i="1"/>
  <c r="B204" i="1"/>
  <c r="E204" i="1"/>
  <c r="G204" i="1"/>
  <c r="J204" i="1" s="1"/>
  <c r="H204" i="1"/>
  <c r="B205" i="1"/>
  <c r="E205" i="1"/>
  <c r="G205" i="1"/>
  <c r="J205" i="1" s="1"/>
  <c r="H205" i="1"/>
  <c r="B206" i="1"/>
  <c r="E206" i="1"/>
  <c r="G206" i="1"/>
  <c r="H206" i="1"/>
  <c r="B207" i="1"/>
  <c r="E207" i="1"/>
  <c r="G207" i="1"/>
  <c r="J207" i="1" s="1"/>
  <c r="H207" i="1"/>
  <c r="B208" i="1"/>
  <c r="E208" i="1"/>
  <c r="G208" i="1"/>
  <c r="H208" i="1"/>
  <c r="B209" i="1"/>
  <c r="E209" i="1"/>
  <c r="G209" i="1"/>
  <c r="J209" i="1" s="1"/>
  <c r="H209" i="1"/>
  <c r="B210" i="1"/>
  <c r="E210" i="1"/>
  <c r="G210" i="1"/>
  <c r="J210" i="1" s="1"/>
  <c r="H210" i="1"/>
  <c r="B211" i="1"/>
  <c r="E211" i="1"/>
  <c r="G211" i="1"/>
  <c r="J211" i="1" s="1"/>
  <c r="H211" i="1"/>
  <c r="B212" i="1"/>
  <c r="E212" i="1"/>
  <c r="G212" i="1"/>
  <c r="J212" i="1" s="1"/>
  <c r="H212" i="1"/>
  <c r="B213" i="1"/>
  <c r="E213" i="1"/>
  <c r="G213" i="1"/>
  <c r="J213" i="1" s="1"/>
  <c r="H213" i="1"/>
  <c r="B214" i="1"/>
  <c r="E214" i="1"/>
  <c r="G214" i="1"/>
  <c r="H214" i="1"/>
  <c r="B215" i="1"/>
  <c r="E215" i="1"/>
  <c r="G215" i="1"/>
  <c r="J215" i="1" s="1"/>
  <c r="H215" i="1"/>
  <c r="B216" i="1"/>
  <c r="E216" i="1"/>
  <c r="G216" i="1"/>
  <c r="H216" i="1"/>
  <c r="B217" i="1"/>
  <c r="E217" i="1"/>
  <c r="G217" i="1"/>
  <c r="J217" i="1" s="1"/>
  <c r="H217" i="1"/>
  <c r="B218" i="1"/>
  <c r="E218" i="1"/>
  <c r="G218" i="1"/>
  <c r="J218" i="1" s="1"/>
  <c r="H218" i="1"/>
  <c r="B219" i="1"/>
  <c r="E219" i="1"/>
  <c r="G219" i="1"/>
  <c r="J219" i="1" s="1"/>
  <c r="H219" i="1"/>
  <c r="B220" i="1"/>
  <c r="E220" i="1"/>
  <c r="G220" i="1"/>
  <c r="J220" i="1" s="1"/>
  <c r="H220" i="1"/>
  <c r="B221" i="1"/>
  <c r="E221" i="1"/>
  <c r="G221" i="1"/>
  <c r="J221" i="1" s="1"/>
  <c r="H221" i="1"/>
  <c r="B222" i="1"/>
  <c r="E222" i="1"/>
  <c r="G222" i="1"/>
  <c r="H222" i="1"/>
  <c r="B223" i="1"/>
  <c r="E223" i="1"/>
  <c r="G223" i="1"/>
  <c r="J223" i="1" s="1"/>
  <c r="H223" i="1"/>
  <c r="B224" i="1"/>
  <c r="E224" i="1"/>
  <c r="G224" i="1"/>
  <c r="H224" i="1"/>
  <c r="B225" i="1"/>
  <c r="E225" i="1"/>
  <c r="G225" i="1"/>
  <c r="J225" i="1" s="1"/>
  <c r="H225" i="1"/>
  <c r="B226" i="1"/>
  <c r="E226" i="1"/>
  <c r="G226" i="1"/>
  <c r="J226" i="1" s="1"/>
  <c r="H226" i="1"/>
  <c r="B227" i="1"/>
  <c r="E227" i="1"/>
  <c r="G227" i="1"/>
  <c r="J227" i="1" s="1"/>
  <c r="H227" i="1"/>
  <c r="B228" i="1"/>
  <c r="E228" i="1"/>
  <c r="G228" i="1"/>
  <c r="J228" i="1" s="1"/>
  <c r="H228" i="1"/>
  <c r="B229" i="1"/>
  <c r="E229" i="1"/>
  <c r="G229" i="1"/>
  <c r="J229" i="1" s="1"/>
  <c r="H229" i="1"/>
  <c r="B230" i="1"/>
  <c r="E230" i="1"/>
  <c r="G230" i="1"/>
  <c r="H230" i="1"/>
  <c r="B231" i="1"/>
  <c r="E231" i="1"/>
  <c r="G231" i="1"/>
  <c r="J231" i="1" s="1"/>
  <c r="H231" i="1"/>
  <c r="B232" i="1"/>
  <c r="E232" i="1"/>
  <c r="G232" i="1"/>
  <c r="H232" i="1"/>
  <c r="B233" i="1"/>
  <c r="E233" i="1"/>
  <c r="G233" i="1"/>
  <c r="J233" i="1" s="1"/>
  <c r="H233" i="1"/>
  <c r="B234" i="1"/>
  <c r="E234" i="1"/>
  <c r="G234" i="1"/>
  <c r="J234" i="1" s="1"/>
  <c r="H234" i="1"/>
  <c r="B235" i="1"/>
  <c r="E235" i="1"/>
  <c r="G235" i="1"/>
  <c r="J235" i="1" s="1"/>
  <c r="H235" i="1"/>
  <c r="B236" i="1"/>
  <c r="E236" i="1"/>
  <c r="G236" i="1"/>
  <c r="J236" i="1" s="1"/>
  <c r="H236" i="1"/>
  <c r="B237" i="1"/>
  <c r="E237" i="1"/>
  <c r="G237" i="1"/>
  <c r="J237" i="1" s="1"/>
  <c r="H237" i="1"/>
  <c r="B238" i="1"/>
  <c r="E238" i="1"/>
  <c r="G238" i="1"/>
  <c r="H238" i="1"/>
  <c r="B239" i="1"/>
  <c r="E239" i="1"/>
  <c r="G239" i="1"/>
  <c r="J239" i="1" s="1"/>
  <c r="H239" i="1"/>
  <c r="B240" i="1"/>
  <c r="E240" i="1"/>
  <c r="G240" i="1"/>
  <c r="H240" i="1"/>
  <c r="B241" i="1"/>
  <c r="E241" i="1"/>
  <c r="G241" i="1"/>
  <c r="J241" i="1" s="1"/>
  <c r="H241" i="1"/>
  <c r="B242" i="1"/>
  <c r="E242" i="1"/>
  <c r="G242" i="1"/>
  <c r="J242" i="1" s="1"/>
  <c r="H242" i="1"/>
  <c r="B243" i="1"/>
  <c r="E243" i="1"/>
  <c r="G243" i="1"/>
  <c r="J243" i="1" s="1"/>
  <c r="H243" i="1"/>
  <c r="B244" i="1"/>
  <c r="E244" i="1"/>
  <c r="G244" i="1"/>
  <c r="J244" i="1" s="1"/>
  <c r="H244" i="1"/>
  <c r="B245" i="1"/>
  <c r="E245" i="1"/>
  <c r="G245" i="1"/>
  <c r="J245" i="1" s="1"/>
  <c r="H245" i="1"/>
  <c r="B246" i="1"/>
  <c r="E246" i="1"/>
  <c r="G246" i="1"/>
  <c r="H246" i="1"/>
  <c r="B247" i="1"/>
  <c r="E247" i="1"/>
  <c r="G247" i="1"/>
  <c r="J247" i="1" s="1"/>
  <c r="H247" i="1"/>
  <c r="B248" i="1"/>
  <c r="E248" i="1"/>
  <c r="G248" i="1"/>
  <c r="H248" i="1"/>
  <c r="B249" i="1"/>
  <c r="E249" i="1"/>
  <c r="G249" i="1"/>
  <c r="J249" i="1" s="1"/>
  <c r="H249" i="1"/>
  <c r="B250" i="1"/>
  <c r="E250" i="1"/>
  <c r="G250" i="1"/>
  <c r="J250" i="1" s="1"/>
  <c r="H250" i="1"/>
  <c r="B251" i="1"/>
  <c r="E251" i="1"/>
  <c r="G251" i="1"/>
  <c r="J251" i="1" s="1"/>
  <c r="H251" i="1"/>
  <c r="B252" i="1"/>
  <c r="E252" i="1"/>
  <c r="G252" i="1"/>
  <c r="J252" i="1" s="1"/>
  <c r="H252" i="1"/>
  <c r="B253" i="1"/>
  <c r="E253" i="1"/>
  <c r="G253" i="1"/>
  <c r="J253" i="1" s="1"/>
  <c r="H253" i="1"/>
  <c r="B254" i="1"/>
  <c r="E254" i="1"/>
  <c r="G254" i="1"/>
  <c r="H254" i="1"/>
  <c r="B255" i="1"/>
  <c r="E255" i="1"/>
  <c r="G255" i="1"/>
  <c r="J255" i="1" s="1"/>
  <c r="H255" i="1"/>
  <c r="B256" i="1"/>
  <c r="E256" i="1"/>
  <c r="G256" i="1"/>
  <c r="H256" i="1"/>
  <c r="B257" i="1"/>
  <c r="E257" i="1"/>
  <c r="G257" i="1"/>
  <c r="J257" i="1" s="1"/>
  <c r="H257" i="1"/>
  <c r="B258" i="1"/>
  <c r="E258" i="1"/>
  <c r="G258" i="1"/>
  <c r="J258" i="1" s="1"/>
  <c r="H258" i="1"/>
  <c r="B259" i="1"/>
  <c r="E259" i="1"/>
  <c r="G259" i="1"/>
  <c r="J259" i="1" s="1"/>
  <c r="H259" i="1"/>
  <c r="B260" i="1"/>
  <c r="E260" i="1"/>
  <c r="G260" i="1"/>
  <c r="J260" i="1" s="1"/>
  <c r="H260" i="1"/>
  <c r="B261" i="1"/>
  <c r="E261" i="1"/>
  <c r="G261" i="1"/>
  <c r="J261" i="1" s="1"/>
  <c r="H261" i="1"/>
  <c r="B262" i="1"/>
  <c r="E262" i="1"/>
  <c r="G262" i="1"/>
  <c r="H262" i="1"/>
  <c r="B263" i="1"/>
  <c r="E263" i="1"/>
  <c r="G263" i="1"/>
  <c r="J263" i="1" s="1"/>
  <c r="H263" i="1"/>
  <c r="B264" i="1"/>
  <c r="E264" i="1"/>
  <c r="G264" i="1"/>
  <c r="H264" i="1"/>
  <c r="B265" i="1"/>
  <c r="E265" i="1"/>
  <c r="G265" i="1"/>
  <c r="J265" i="1" s="1"/>
  <c r="H265" i="1"/>
  <c r="B266" i="1"/>
  <c r="E266" i="1"/>
  <c r="G266" i="1"/>
  <c r="J266" i="1" s="1"/>
  <c r="H266" i="1"/>
  <c r="B267" i="1"/>
  <c r="E267" i="1"/>
  <c r="G267" i="1"/>
  <c r="J267" i="1" s="1"/>
  <c r="H267" i="1"/>
  <c r="B268" i="1"/>
  <c r="E268" i="1"/>
  <c r="G268" i="1"/>
  <c r="J268" i="1" s="1"/>
  <c r="H268" i="1"/>
  <c r="B269" i="1"/>
  <c r="E269" i="1"/>
  <c r="G269" i="1"/>
  <c r="J269" i="1" s="1"/>
  <c r="H269" i="1"/>
  <c r="B270" i="1"/>
  <c r="E270" i="1"/>
  <c r="G270" i="1"/>
  <c r="H270" i="1"/>
  <c r="B271" i="1"/>
  <c r="E271" i="1"/>
  <c r="G271" i="1"/>
  <c r="J271" i="1" s="1"/>
  <c r="H271" i="1"/>
  <c r="B272" i="1"/>
  <c r="E272" i="1"/>
  <c r="G272" i="1"/>
  <c r="H272" i="1"/>
  <c r="B273" i="1"/>
  <c r="E273" i="1"/>
  <c r="G273" i="1"/>
  <c r="J273" i="1" s="1"/>
  <c r="H273" i="1"/>
  <c r="B274" i="1"/>
  <c r="E274" i="1"/>
  <c r="G274" i="1"/>
  <c r="J274" i="1" s="1"/>
  <c r="H274" i="1"/>
  <c r="B275" i="1"/>
  <c r="E275" i="1"/>
  <c r="G275" i="1"/>
  <c r="J275" i="1" s="1"/>
  <c r="H275" i="1"/>
  <c r="B276" i="1"/>
  <c r="E276" i="1"/>
  <c r="G276" i="1"/>
  <c r="J276" i="1" s="1"/>
  <c r="H276" i="1"/>
  <c r="B277" i="1"/>
  <c r="E277" i="1"/>
  <c r="G277" i="1"/>
  <c r="J277" i="1" s="1"/>
  <c r="H277" i="1"/>
  <c r="B278" i="1"/>
  <c r="E278" i="1"/>
  <c r="G278" i="1"/>
  <c r="H278" i="1"/>
  <c r="B279" i="1"/>
  <c r="E279" i="1"/>
  <c r="G279" i="1"/>
  <c r="J279" i="1" s="1"/>
  <c r="H279" i="1"/>
  <c r="B280" i="1"/>
  <c r="E280" i="1"/>
  <c r="G280" i="1"/>
  <c r="H280" i="1"/>
  <c r="B281" i="1"/>
  <c r="E281" i="1"/>
  <c r="G281" i="1"/>
  <c r="J281" i="1" s="1"/>
  <c r="H281" i="1"/>
  <c r="B282" i="1"/>
  <c r="E282" i="1"/>
  <c r="G282" i="1"/>
  <c r="J282" i="1" s="1"/>
  <c r="H282" i="1"/>
  <c r="B283" i="1"/>
  <c r="E283" i="1"/>
  <c r="G283" i="1"/>
  <c r="J283" i="1" s="1"/>
  <c r="H283" i="1"/>
  <c r="B284" i="1"/>
  <c r="E284" i="1"/>
  <c r="G284" i="1"/>
  <c r="J284" i="1" s="1"/>
  <c r="H284" i="1"/>
  <c r="B285" i="1"/>
  <c r="E285" i="1"/>
  <c r="G285" i="1"/>
  <c r="J285" i="1" s="1"/>
  <c r="H285" i="1"/>
  <c r="B286" i="1"/>
  <c r="E286" i="1"/>
  <c r="G286" i="1"/>
  <c r="H286" i="1"/>
  <c r="B287" i="1"/>
  <c r="E287" i="1"/>
  <c r="G287" i="1"/>
  <c r="J287" i="1" s="1"/>
  <c r="H287" i="1"/>
  <c r="B288" i="1"/>
  <c r="E288" i="1"/>
  <c r="G288" i="1"/>
  <c r="H288" i="1"/>
  <c r="B289" i="1"/>
  <c r="E289" i="1"/>
  <c r="G289" i="1"/>
  <c r="J289" i="1" s="1"/>
  <c r="H289" i="1"/>
  <c r="B290" i="1"/>
  <c r="E290" i="1"/>
  <c r="G290" i="1"/>
  <c r="J290" i="1" s="1"/>
  <c r="H290" i="1"/>
  <c r="B291" i="1"/>
  <c r="E291" i="1"/>
  <c r="G291" i="1"/>
  <c r="J291" i="1" s="1"/>
  <c r="H291" i="1"/>
  <c r="B292" i="1"/>
  <c r="E292" i="1"/>
  <c r="G292" i="1"/>
  <c r="J292" i="1" s="1"/>
  <c r="H292" i="1"/>
  <c r="B293" i="1"/>
  <c r="E293" i="1"/>
  <c r="G293" i="1"/>
  <c r="J293" i="1" s="1"/>
  <c r="H293" i="1"/>
  <c r="B294" i="1"/>
  <c r="E294" i="1"/>
  <c r="G294" i="1"/>
  <c r="H294" i="1"/>
  <c r="B295" i="1"/>
  <c r="E295" i="1"/>
  <c r="G295" i="1"/>
  <c r="J295" i="1" s="1"/>
  <c r="H295" i="1"/>
  <c r="B296" i="1"/>
  <c r="E296" i="1"/>
  <c r="G296" i="1"/>
  <c r="H296" i="1"/>
  <c r="B297" i="1"/>
  <c r="E297" i="1"/>
  <c r="G297" i="1"/>
  <c r="J297" i="1" s="1"/>
  <c r="H297" i="1"/>
  <c r="B298" i="1"/>
  <c r="E298" i="1"/>
  <c r="G298" i="1"/>
  <c r="J298" i="1" s="1"/>
  <c r="H298" i="1"/>
  <c r="B299" i="1"/>
  <c r="E299" i="1"/>
  <c r="G299" i="1"/>
  <c r="J299" i="1" s="1"/>
  <c r="H299" i="1"/>
  <c r="E22" i="1"/>
  <c r="F22" i="1"/>
  <c r="G22" i="1"/>
  <c r="H22" i="1"/>
  <c r="B22" i="1"/>
  <c r="E13" i="1"/>
  <c r="E14" i="1"/>
  <c r="E6" i="1"/>
  <c r="E7" i="1"/>
  <c r="E8" i="1"/>
  <c r="E9" i="1"/>
  <c r="E11" i="1"/>
  <c r="E10" i="1"/>
  <c r="E17" i="1"/>
  <c r="E18" i="1"/>
  <c r="E19" i="1"/>
  <c r="E21" i="1"/>
  <c r="E15" i="1"/>
  <c r="E16" i="1"/>
  <c r="E20" i="1"/>
  <c r="E26" i="1"/>
  <c r="E29" i="1"/>
  <c r="E27" i="1"/>
  <c r="E28" i="1"/>
  <c r="E23" i="1"/>
  <c r="E24" i="1"/>
  <c r="E25" i="1"/>
  <c r="E30" i="1"/>
  <c r="E32" i="1"/>
  <c r="F13" i="1"/>
  <c r="G13" i="1"/>
  <c r="H13" i="1"/>
  <c r="H14" i="1"/>
  <c r="F6" i="1"/>
  <c r="G6" i="1"/>
  <c r="H6" i="1"/>
  <c r="F7" i="1"/>
  <c r="G7" i="1"/>
  <c r="H7" i="1"/>
  <c r="F8" i="1"/>
  <c r="G8" i="1"/>
  <c r="H8" i="1"/>
  <c r="H9" i="1"/>
  <c r="H11" i="1"/>
  <c r="F10" i="1"/>
  <c r="G10" i="1"/>
  <c r="H10" i="1"/>
  <c r="H17" i="1"/>
  <c r="H18" i="1"/>
  <c r="F19" i="1"/>
  <c r="G19" i="1"/>
  <c r="H19" i="1"/>
  <c r="H21" i="1"/>
  <c r="H15" i="1"/>
  <c r="F16" i="1"/>
  <c r="G16" i="1"/>
  <c r="H16" i="1"/>
  <c r="H20" i="1"/>
  <c r="F26" i="1"/>
  <c r="G26" i="1"/>
  <c r="H26" i="1"/>
  <c r="F29" i="1"/>
  <c r="G29" i="1"/>
  <c r="H29" i="1"/>
  <c r="F27" i="1"/>
  <c r="G27" i="1"/>
  <c r="H27" i="1"/>
  <c r="F28" i="1"/>
  <c r="G28" i="1"/>
  <c r="H28" i="1"/>
  <c r="F23" i="1"/>
  <c r="G23" i="1"/>
  <c r="H23" i="1"/>
  <c r="F24" i="1"/>
  <c r="G24" i="1"/>
  <c r="H24" i="1"/>
  <c r="F25" i="1"/>
  <c r="G25" i="1"/>
  <c r="H25" i="1"/>
  <c r="F30" i="1"/>
  <c r="G30" i="1"/>
  <c r="H30" i="1"/>
  <c r="F32" i="1"/>
  <c r="G32" i="1"/>
  <c r="H32" i="1"/>
  <c r="B13" i="1"/>
  <c r="B14" i="1"/>
  <c r="B6" i="1"/>
  <c r="B7" i="1"/>
  <c r="B8" i="1"/>
  <c r="B9" i="1"/>
  <c r="B11" i="1"/>
  <c r="B10" i="1"/>
  <c r="B17" i="1"/>
  <c r="B18" i="1"/>
  <c r="B19" i="1"/>
  <c r="B21" i="1"/>
  <c r="B15" i="1"/>
  <c r="B16" i="1"/>
  <c r="B20" i="1"/>
  <c r="B26" i="1"/>
  <c r="B29" i="1"/>
  <c r="B27" i="1"/>
  <c r="B28" i="1"/>
  <c r="B23" i="1"/>
  <c r="B24" i="1"/>
  <c r="B25" i="1"/>
  <c r="B30" i="1"/>
  <c r="B32" i="1"/>
  <c r="B12" i="1"/>
  <c r="H12" i="1"/>
  <c r="E12" i="1"/>
  <c r="B18" i="11"/>
  <c r="C10" i="11"/>
  <c r="C53" i="11"/>
  <c r="C56" i="11"/>
  <c r="C31" i="11"/>
  <c r="C16" i="11"/>
  <c r="J85" i="1"/>
  <c r="J87" i="1"/>
  <c r="B43" i="11"/>
  <c r="B20" i="11"/>
  <c r="C11" i="11"/>
  <c r="C36" i="11"/>
  <c r="C24" i="11"/>
  <c r="C21" i="11"/>
  <c r="C42" i="11"/>
  <c r="C5" i="11"/>
  <c r="B40" i="11"/>
  <c r="C54" i="11"/>
  <c r="J61" i="1"/>
  <c r="J92" i="1"/>
  <c r="B13" i="11" s="1"/>
  <c r="J86" i="1"/>
  <c r="B17" i="11" s="1"/>
  <c r="J49" i="1"/>
  <c r="J18" i="1"/>
  <c r="J72" i="1"/>
  <c r="J34" i="1"/>
  <c r="J55" i="1"/>
  <c r="B30" i="11" l="1"/>
  <c r="D30" i="11" s="1"/>
  <c r="B45" i="11"/>
  <c r="D45" i="11" s="1"/>
  <c r="C46" i="11"/>
  <c r="D46" i="11" s="1"/>
  <c r="C38" i="11"/>
  <c r="C52" i="11"/>
  <c r="D52" i="11" s="1"/>
  <c r="B4" i="11"/>
  <c r="D4" i="11" s="1"/>
  <c r="C9" i="11"/>
  <c r="D9" i="11" s="1"/>
  <c r="B48" i="11"/>
  <c r="D48" i="11" s="1"/>
  <c r="B22" i="11"/>
  <c r="D22" i="11" s="1"/>
  <c r="B19" i="11"/>
  <c r="D19" i="11" s="1"/>
  <c r="C12" i="11"/>
  <c r="D12" i="11" s="1"/>
  <c r="C55" i="11"/>
  <c r="D21" i="11"/>
  <c r="C29" i="11"/>
  <c r="D29" i="11" s="1"/>
  <c r="C28" i="11"/>
  <c r="J77" i="1"/>
  <c r="J56" i="1"/>
  <c r="D16" i="11"/>
  <c r="J69" i="1"/>
  <c r="J82" i="1"/>
  <c r="J62" i="1"/>
  <c r="J60" i="1"/>
  <c r="J38" i="1"/>
  <c r="J42" i="1"/>
  <c r="J20" i="1"/>
  <c r="J14" i="1"/>
  <c r="B32" i="11" s="1"/>
  <c r="D32" i="11" s="1"/>
  <c r="D55" i="11"/>
  <c r="J79" i="1"/>
  <c r="J76" i="1"/>
  <c r="B2" i="11" s="1"/>
  <c r="D5" i="11"/>
  <c r="J24" i="1"/>
  <c r="J19" i="1"/>
  <c r="J6" i="1"/>
  <c r="J22" i="1"/>
  <c r="J294" i="1"/>
  <c r="J286" i="1"/>
  <c r="J278" i="1"/>
  <c r="J270" i="1"/>
  <c r="J262" i="1"/>
  <c r="J254" i="1"/>
  <c r="J246" i="1"/>
  <c r="J238" i="1"/>
  <c r="J230" i="1"/>
  <c r="J222" i="1"/>
  <c r="J214" i="1"/>
  <c r="J206" i="1"/>
  <c r="J198" i="1"/>
  <c r="J190" i="1"/>
  <c r="J182" i="1"/>
  <c r="J174" i="1"/>
  <c r="J166" i="1"/>
  <c r="J158" i="1"/>
  <c r="J150" i="1"/>
  <c r="J142" i="1"/>
  <c r="J134" i="1"/>
  <c r="J126" i="1"/>
  <c r="J118" i="1"/>
  <c r="J110" i="1"/>
  <c r="J99" i="1"/>
  <c r="J102" i="1"/>
  <c r="J65" i="1"/>
  <c r="J43" i="1"/>
  <c r="J33" i="1"/>
  <c r="J81" i="1"/>
  <c r="J75" i="1"/>
  <c r="J74" i="1"/>
  <c r="B44" i="11" s="1"/>
  <c r="D44" i="11" s="1"/>
  <c r="J66" i="1"/>
  <c r="J57" i="1"/>
  <c r="J50" i="1"/>
  <c r="J48" i="1"/>
  <c r="J46" i="1"/>
  <c r="J53" i="1"/>
  <c r="J54" i="1"/>
  <c r="B26" i="11" s="1"/>
  <c r="D26" i="11" s="1"/>
  <c r="J31" i="1"/>
  <c r="J67" i="1"/>
  <c r="J58" i="1"/>
  <c r="J36" i="1"/>
  <c r="J73" i="1"/>
  <c r="J44" i="1"/>
  <c r="J9" i="1"/>
  <c r="D43" i="11"/>
  <c r="C3" i="11"/>
  <c r="C51" i="11"/>
  <c r="C6" i="11"/>
  <c r="C50" i="11"/>
  <c r="C2" i="11"/>
  <c r="D20" i="11"/>
  <c r="D13" i="11"/>
  <c r="D17" i="11"/>
  <c r="D18" i="11"/>
  <c r="D24" i="11"/>
  <c r="D40" i="11"/>
  <c r="D42" i="11"/>
  <c r="D38" i="11"/>
  <c r="D36" i="11"/>
  <c r="D54" i="11"/>
  <c r="D11" i="11"/>
  <c r="D28" i="11"/>
  <c r="D53" i="11"/>
  <c r="D56" i="11"/>
  <c r="C14" i="15"/>
  <c r="D14" i="15"/>
  <c r="F14" i="15"/>
  <c r="E14" i="15"/>
  <c r="J160" i="1"/>
  <c r="J120" i="1"/>
  <c r="J95" i="1"/>
  <c r="J80" i="1"/>
  <c r="J68" i="1"/>
  <c r="J59" i="1"/>
  <c r="B34" i="11" s="1"/>
  <c r="D34" i="11" s="1"/>
  <c r="J78" i="1"/>
  <c r="J64" i="1"/>
  <c r="J41" i="1"/>
  <c r="J35" i="1"/>
  <c r="J45" i="1"/>
  <c r="B3" i="11" s="1"/>
  <c r="J272" i="1"/>
  <c r="J264" i="1"/>
  <c r="J240" i="1"/>
  <c r="J200" i="1"/>
  <c r="J192" i="1"/>
  <c r="J184" i="1"/>
  <c r="J144" i="1"/>
  <c r="J136" i="1"/>
  <c r="J128" i="1"/>
  <c r="J296" i="1"/>
  <c r="J288" i="1"/>
  <c r="J280" i="1"/>
  <c r="J256" i="1"/>
  <c r="J248" i="1"/>
  <c r="J232" i="1"/>
  <c r="J224" i="1"/>
  <c r="J216" i="1"/>
  <c r="J208" i="1"/>
  <c r="J176" i="1"/>
  <c r="B35" i="11"/>
  <c r="D35" i="11" s="1"/>
  <c r="J27" i="1"/>
  <c r="J70" i="1"/>
  <c r="B10" i="11" s="1"/>
  <c r="D10" i="11" s="1"/>
  <c r="J28" i="1"/>
  <c r="J10" i="1"/>
  <c r="B6" i="11"/>
  <c r="J8" i="1"/>
  <c r="B39" i="11"/>
  <c r="D39" i="11" s="1"/>
  <c r="B37" i="11"/>
  <c r="D37" i="11" s="1"/>
  <c r="J26" i="1"/>
  <c r="J63" i="1"/>
  <c r="J39" i="1"/>
  <c r="J15" i="1"/>
  <c r="B8" i="11" s="1"/>
  <c r="D8" i="11" s="1"/>
  <c r="J30" i="1"/>
  <c r="J21" i="1"/>
  <c r="B25" i="11" s="1"/>
  <c r="D25" i="11" s="1"/>
  <c r="J23" i="1"/>
  <c r="B14" i="11" s="1"/>
  <c r="D14" i="11" s="1"/>
  <c r="B31" i="11"/>
  <c r="D31" i="11" s="1"/>
  <c r="J25" i="1"/>
  <c r="J29" i="1"/>
  <c r="J16" i="1"/>
  <c r="J13" i="1"/>
  <c r="B23" i="11" s="1"/>
  <c r="D23" i="11" s="1"/>
  <c r="J7" i="1"/>
  <c r="J32" i="1"/>
  <c r="B51" i="11"/>
  <c r="B15" i="11"/>
  <c r="D15" i="11" s="1"/>
  <c r="F19" i="15"/>
  <c r="C19" i="15"/>
  <c r="D19" i="15"/>
  <c r="E17" i="15"/>
  <c r="D17" i="15"/>
  <c r="F17" i="15"/>
  <c r="C17" i="15"/>
  <c r="C10" i="15"/>
  <c r="F10" i="15"/>
  <c r="E10" i="15"/>
  <c r="D10" i="15"/>
  <c r="C16" i="15"/>
  <c r="D16" i="15"/>
  <c r="F16" i="15"/>
  <c r="E16" i="15"/>
  <c r="D22" i="15"/>
  <c r="E22" i="15"/>
  <c r="C22" i="15"/>
  <c r="F22" i="15"/>
  <c r="D18" i="15"/>
  <c r="C18" i="15"/>
  <c r="F18" i="15"/>
  <c r="E18" i="15"/>
  <c r="C12" i="15"/>
  <c r="E12" i="15"/>
  <c r="F12" i="15"/>
  <c r="D12" i="15"/>
  <c r="D20" i="15"/>
  <c r="F20" i="15"/>
  <c r="C20" i="15"/>
  <c r="E20" i="15"/>
  <c r="C21" i="15"/>
  <c r="F11" i="15"/>
  <c r="D21" i="15"/>
  <c r="E23" i="15"/>
  <c r="D11" i="15"/>
  <c r="H11" i="15" s="1"/>
  <c r="E21" i="15"/>
  <c r="C11" i="15"/>
  <c r="E19" i="15"/>
  <c r="D23" i="15"/>
  <c r="E13" i="15"/>
  <c r="H13" i="15" s="1"/>
  <c r="F23" i="15"/>
  <c r="C13" i="15"/>
  <c r="F13" i="15"/>
  <c r="F15" i="15"/>
  <c r="D15" i="15"/>
  <c r="E15" i="15"/>
  <c r="C15" i="15"/>
  <c r="C24" i="15"/>
  <c r="D24" i="15"/>
  <c r="E24" i="15"/>
  <c r="F24" i="15"/>
  <c r="B7" i="11" l="1"/>
  <c r="D7" i="11" s="1"/>
  <c r="B33" i="11"/>
  <c r="D33" i="11" s="1"/>
  <c r="D2" i="11"/>
  <c r="B49" i="11"/>
  <c r="D49" i="11" s="1"/>
  <c r="B41" i="11"/>
  <c r="D41" i="11" s="1"/>
  <c r="B50" i="11"/>
  <c r="D50" i="11" s="1"/>
  <c r="B47" i="11"/>
  <c r="D47" i="11" s="1"/>
  <c r="D6" i="11"/>
  <c r="D3" i="11"/>
  <c r="D51" i="11"/>
  <c r="H14" i="15"/>
  <c r="B27" i="11"/>
  <c r="D27" i="11" s="1"/>
  <c r="H17" i="15"/>
  <c r="H15" i="15"/>
  <c r="H20" i="15"/>
  <c r="H18" i="15"/>
  <c r="H16" i="15"/>
  <c r="H2" i="1"/>
  <c r="P2" i="1" s="1"/>
  <c r="H12" i="15"/>
  <c r="H19" i="15"/>
  <c r="H22" i="15"/>
  <c r="H21" i="15"/>
  <c r="H10" i="15"/>
  <c r="H23" i="15"/>
  <c r="H24" i="15"/>
  <c r="H25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Waaland</author>
  </authors>
  <commentList>
    <comment ref="I50" authorId="0" shapeId="0" xr:uid="{AEDB131C-37B6-4546-9B96-7A2CE3B47D77}">
      <text>
        <r>
          <rPr>
            <b/>
            <sz val="9"/>
            <color indexed="81"/>
            <rFont val="Tahoma"/>
            <family val="2"/>
          </rPr>
          <t>Alexander Waaland:</t>
        </r>
        <r>
          <rPr>
            <sz val="9"/>
            <color indexed="81"/>
            <rFont val="Tahoma"/>
            <family val="2"/>
          </rPr>
          <t xml:space="preserve">
Egentlig minus 8 grunnet sen beskjed.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Tropp" description="Connection to the 'Tropp' query in the workbook." type="5" refreshedVersion="6" background="1" refreshOnLoad="1" saveData="1">
    <dbPr connection="Provider=Microsoft.Mashup.OleDb.1;Data Source=$Workbook$;Location=Tropp;Extended Properties=&quot;&quot;" command="SELECT * FROM [Tropp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<sst xmlns="http://schemas.openxmlformats.org/spreadsheetml/2006/main" count="497" uniqueCount="188">
  <si>
    <t>Vaulen B - Botsystem</t>
  </si>
  <si>
    <t>Dato</t>
  </si>
  <si>
    <t>Spiller</t>
  </si>
  <si>
    <t>Lovbrudd</t>
  </si>
  <si>
    <t>Navn</t>
  </si>
  <si>
    <t>Torbjørn Ankerheim</t>
  </si>
  <si>
    <t>Jack Aguera</t>
  </si>
  <si>
    <t>Nils Ivar Arefjord</t>
  </si>
  <si>
    <t>John Petter Gilje</t>
  </si>
  <si>
    <t>Christian Gramstad</t>
  </si>
  <si>
    <t>Eirik Moen</t>
  </si>
  <si>
    <t>Bendik Aarstad</t>
  </si>
  <si>
    <t>Simon Sakkestad</t>
  </si>
  <si>
    <t>Sondre Bjøkne</t>
  </si>
  <si>
    <t>Øystein Winsnes</t>
  </si>
  <si>
    <t>Eirik Haglund</t>
  </si>
  <si>
    <t>Andreas Svensen</t>
  </si>
  <si>
    <t>Espen Knudsen</t>
  </si>
  <si>
    <t>Jean André Gjelsten</t>
  </si>
  <si>
    <t>Magnus Torgersen</t>
  </si>
  <si>
    <t>Øyvind Sollie-Vollen</t>
  </si>
  <si>
    <t>Øyvind Steinsbø</t>
  </si>
  <si>
    <t>Stian Lima</t>
  </si>
  <si>
    <t>Mikael Jensen</t>
  </si>
  <si>
    <t>Mads Isaksen</t>
  </si>
  <si>
    <t>Lars Petter Grønvigh</t>
  </si>
  <si>
    <t>Magnus Kartevold</t>
  </si>
  <si>
    <t>Chris Dodds</t>
  </si>
  <si>
    <t>Morten Fløtre Solheim</t>
  </si>
  <si>
    <t>Espen Tore Refvik</t>
  </si>
  <si>
    <t>Michael Sivertsen</t>
  </si>
  <si>
    <t>Audrius Mirauskas</t>
  </si>
  <si>
    <t>Eric Ordaz</t>
  </si>
  <si>
    <t>Alexander Nilsen Surdal</t>
  </si>
  <si>
    <t>Mats Husberg</t>
  </si>
  <si>
    <t>Lars Skjelbred Nygaard</t>
  </si>
  <si>
    <t>John Herman Ås</t>
  </si>
  <si>
    <t>Tom Arne Bø Pedersen</t>
  </si>
  <si>
    <t>Sivert Erland</t>
  </si>
  <si>
    <t>Ole Bjørn Bredesen</t>
  </si>
  <si>
    <t>Darren Ross</t>
  </si>
  <si>
    <t>Eivind Ankerheim</t>
  </si>
  <si>
    <t>Morten Breivik</t>
  </si>
  <si>
    <t>Daniel Lie</t>
  </si>
  <si>
    <t>Lars Hollund</t>
  </si>
  <si>
    <t>Fredrik Bjørnsen</t>
  </si>
  <si>
    <t>Hector Alonso Vestbø</t>
  </si>
  <si>
    <t>§</t>
  </si>
  <si>
    <t>Botstørrelse</t>
  </si>
  <si>
    <t>Gult kort</t>
  </si>
  <si>
    <t>Gult kort for snakking</t>
  </si>
  <si>
    <t>Rødt kort (to gule)</t>
  </si>
  <si>
    <t>Direkte rødt kort</t>
  </si>
  <si>
    <t>Komme (umeldt) for sent til kamp</t>
  </si>
  <si>
    <t>Feilkast</t>
  </si>
  <si>
    <t>Score selvmål i kamp</t>
  </si>
  <si>
    <t>Bli slått tunnell på i kamp</t>
  </si>
  <si>
    <t>Straffebom</t>
  </si>
  <si>
    <t>Klage på botsjef</t>
  </si>
  <si>
    <t>Tisse ved siden av banen</t>
  </si>
  <si>
    <t>Komme (umeldt) for sent til trening</t>
  </si>
  <si>
    <t>Lage straffe i kamp</t>
  </si>
  <si>
    <t>Kjefte på keeper i kamp</t>
  </si>
  <si>
    <t>Tillegg</t>
  </si>
  <si>
    <t>Pr minutt</t>
  </si>
  <si>
    <t>Tillegg enhet</t>
  </si>
  <si>
    <t>#</t>
  </si>
  <si>
    <t>Sats</t>
  </si>
  <si>
    <t>Ant. Tillegg</t>
  </si>
  <si>
    <t>Total bot</t>
  </si>
  <si>
    <t>Enhet</t>
  </si>
  <si>
    <t>Kamper</t>
  </si>
  <si>
    <t>Arena</t>
  </si>
  <si>
    <t>Lura B</t>
  </si>
  <si>
    <t>Mål</t>
  </si>
  <si>
    <t>Nat.</t>
  </si>
  <si>
    <t>Født</t>
  </si>
  <si>
    <t/>
  </si>
  <si>
    <t>Thomas Idsø</t>
  </si>
  <si>
    <t>Anders Idsø</t>
  </si>
  <si>
    <t>Tom-Are Larsen-Svenning</t>
  </si>
  <si>
    <t>Eivind Staurland</t>
  </si>
  <si>
    <t>Espen "Balsam" Knudsen</t>
  </si>
  <si>
    <t>Motstander</t>
  </si>
  <si>
    <t>H/B</t>
  </si>
  <si>
    <t>Borte</t>
  </si>
  <si>
    <t>Serie</t>
  </si>
  <si>
    <t>Turnering</t>
  </si>
  <si>
    <t>Lye IL</t>
  </si>
  <si>
    <t>Vaulenbanen</t>
  </si>
  <si>
    <t>Hjemme</t>
  </si>
  <si>
    <t>Obos Cup</t>
  </si>
  <si>
    <t>Gjesdal FK</t>
  </si>
  <si>
    <t>Tapt Coin Toss - spill mot sol</t>
  </si>
  <si>
    <t>Total</t>
  </si>
  <si>
    <t>Botoversikt</t>
  </si>
  <si>
    <t>Skriv KUN i felter med GUL overskrift. Resten kommer automatisk.</t>
  </si>
  <si>
    <t>For å vise den totale antallet bøter pr kamp, velg kampdato i filteret i kolonnen "Dato"</t>
  </si>
  <si>
    <t>Fanekort</t>
  </si>
  <si>
    <t>Beskrivelse</t>
  </si>
  <si>
    <t>Totalt beløp øverst vil oppdatere seg basert på valgte filtre.
Det kan filtreres på alle kolonner.</t>
  </si>
  <si>
    <t>Legg inn paragrafnummer, en beskrivelse og bot-satsen.</t>
  </si>
  <si>
    <t>Eventuelle tillegg legges inn i egne felter.</t>
  </si>
  <si>
    <t>Legg inn kampdato og motstanderlag vil komme automatisk.</t>
  </si>
  <si>
    <t>Velg spiller og skriv inn hvilken paragraf som er brutt. Legg inn evt. Tillegg om det skal være med.</t>
  </si>
  <si>
    <t>Alle kamper må legges inn manuelt.</t>
  </si>
  <si>
    <t>Skriv inn dato, motstanderlag, hvor kampen ble spilt og om det er hjemme eller borte.</t>
  </si>
  <si>
    <t>Tropp</t>
  </si>
  <si>
    <t>Dette feltet oppdateres automatisk mot en oversikt på vaulen.com.</t>
  </si>
  <si>
    <t>Endringer som blir gjort på nettsiden oppdateres automatisk hver gang dette dokumentet åpnes.</t>
  </si>
  <si>
    <t>Spillertotal</t>
  </si>
  <si>
    <t>Sum of Total bot</t>
  </si>
  <si>
    <t>En oversikt over hvor mye hver enkelt spiller har bidratt med til botkassen.</t>
  </si>
  <si>
    <t>Tabellen oppdateres ikke automatisk.</t>
  </si>
  <si>
    <t>For å oppdatere, høyreklikk på overskriften av tabellen og velg oppdater/refresh.</t>
  </si>
  <si>
    <t>Lovtekst</t>
  </si>
  <si>
    <t>Merk rad 300 (før noe skrives inn i denne) fra kolonne A til og med kolonne J. Nede i høyre hjørne av cellen ser du en liten firkant. Trykk og hold på denne og dra nedover til ønsket antall rader.</t>
  </si>
  <si>
    <t>Utviklet av Alexander Waaland for Vaulen IL B-laget. NO RIGHTS RESERVED!</t>
  </si>
  <si>
    <t>Jarle Eike</t>
  </si>
  <si>
    <t>Innbetaling</t>
  </si>
  <si>
    <t>David Møller</t>
  </si>
  <si>
    <t>Spillernavn</t>
  </si>
  <si>
    <t>Beløp</t>
  </si>
  <si>
    <t>Totalt bøter</t>
  </si>
  <si>
    <t>Innbetalt</t>
  </si>
  <si>
    <t>Utestående</t>
  </si>
  <si>
    <t>Regnskap</t>
  </si>
  <si>
    <t>Legg inn dato for innbetaling, velg spiller og skriv inn beløp innbetalt.</t>
  </si>
  <si>
    <t>Viser total beløp på bøter pr spiller, totalt innbetalt og utestående beløp.</t>
  </si>
  <si>
    <t>Hvis en spiller har betalt inn for mye, og da har bøter "til gode" vil utestående beløp ha rød tekst.</t>
  </si>
  <si>
    <r>
      <t xml:space="preserve">Formlene er kun lagt inn nedover til rad </t>
    </r>
    <r>
      <rPr>
        <b/>
        <u/>
        <sz val="11"/>
        <color theme="1"/>
        <rFont val="Calibri"/>
        <family val="2"/>
        <scheme val="minor"/>
      </rPr>
      <t>300</t>
    </r>
    <r>
      <rPr>
        <sz val="11"/>
        <color theme="1"/>
        <rFont val="Calibri"/>
        <family val="2"/>
        <scheme val="minor"/>
      </rPr>
      <t>. Det er enkelt å utvide denne.</t>
    </r>
  </si>
  <si>
    <t>Wintershall Dea banen</t>
  </si>
  <si>
    <t>Uspesifisert Gratis</t>
  </si>
  <si>
    <t>Gult kort - Gratis</t>
  </si>
  <si>
    <t>Ikke komme (umeldt) til trening</t>
  </si>
  <si>
    <t>Glemme å ta med drakt til kamp</t>
  </si>
  <si>
    <t>Hinna 1,5</t>
  </si>
  <si>
    <t>Kampdato</t>
  </si>
  <si>
    <t>Vaulen B - Botrapport</t>
  </si>
  <si>
    <t>Bane</t>
  </si>
  <si>
    <t>Totalt</t>
  </si>
  <si>
    <t>Lura Stadion</t>
  </si>
  <si>
    <t>Botrapport</t>
  </si>
  <si>
    <t>Velg kampdato og man får oversikt over alle bøter som er registrert på aktuell kamp.</t>
  </si>
  <si>
    <t>Det er en begrensning på 15 bøter pr kamp. Dette kan utvides ved behov.</t>
  </si>
  <si>
    <t>Totaloversikten nederst på Botrapporten er en kopi av Spillertotal. Husk å oppdatere denne før PDF Genereres.</t>
  </si>
  <si>
    <t>For å generere en PDF av Botrapporten, velg File - Export - Create PDF. PDF er enkelt å legge på hjemmesiden.</t>
  </si>
  <si>
    <t xml:space="preserve">Bogafjell </t>
  </si>
  <si>
    <t>Bogafjellbanen</t>
  </si>
  <si>
    <t>Spesial*</t>
  </si>
  <si>
    <t>Dirdal</t>
  </si>
  <si>
    <t>Riska 3</t>
  </si>
  <si>
    <t>Hana</t>
  </si>
  <si>
    <t>Obos m. s</t>
  </si>
  <si>
    <t>Ganddal 2</t>
  </si>
  <si>
    <t>Bogafjell</t>
  </si>
  <si>
    <t>Våganes</t>
  </si>
  <si>
    <t>KAPH-banen, Riska Stadion</t>
  </si>
  <si>
    <t>Thor Erik Waage</t>
  </si>
  <si>
    <t>Manglende utstyr</t>
  </si>
  <si>
    <t>Aleksander Berge</t>
  </si>
  <si>
    <t>Henrik Lauvsnes</t>
  </si>
  <si>
    <t>Trening</t>
  </si>
  <si>
    <t>Tornado</t>
  </si>
  <si>
    <t>Anders Grøndahl</t>
  </si>
  <si>
    <t>Thorbjørn Ankerheim</t>
  </si>
  <si>
    <t>Oransje sokker</t>
  </si>
  <si>
    <t>Spille kamp med bukse</t>
  </si>
  <si>
    <t xml:space="preserve">Usportslig opptreden </t>
  </si>
  <si>
    <t>Row Labels</t>
  </si>
  <si>
    <t>(blank)</t>
  </si>
  <si>
    <t>Grand Total</t>
  </si>
  <si>
    <t>09.10.2021*</t>
  </si>
  <si>
    <t>Beer Pong</t>
  </si>
  <si>
    <t>Beer Pong Cup</t>
  </si>
  <si>
    <t>Harald Øksnevad</t>
  </si>
  <si>
    <t>Alexander Fløtre Waaland</t>
  </si>
  <si>
    <t>Christian Tollefsen</t>
  </si>
  <si>
    <t>Robert Solvang</t>
  </si>
  <si>
    <t>Beer pong 20</t>
  </si>
  <si>
    <t>beer pong 40</t>
  </si>
  <si>
    <t>beer pong 100</t>
  </si>
  <si>
    <t>beer pong 200</t>
  </si>
  <si>
    <t>Betalt</t>
  </si>
  <si>
    <t>Percentage</t>
  </si>
  <si>
    <t>kopervik</t>
  </si>
  <si>
    <t>Åseboen</t>
  </si>
  <si>
    <t>Frode 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</si>
</sst>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kr&quot;\ * #,##0.00_-;\-&quot;kr&quot;\ * #,##0.00_-;_-&quot;kr&quot;\ * &quot;-&quot;??_-;_-@_-"/>
    <numFmt numFmtId="164" formatCode="dd/mm/yyyy;@"/>
  </numFmts>
  <fonts count="10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2" borderId="0" xfId="0" applyFill="1"/>
    <xf numFmtId="44" fontId="0" fillId="0" borderId="0" xfId="0" applyNumberFormat="1"/>
    <xf numFmtId="0" fontId="0" fillId="3" borderId="0" xfId="0" applyFill="1"/>
    <xf numFmtId="0" fontId="0" fillId="3" borderId="0" xfId="0" applyFill="1" applyAlignment="1">
      <alignment vertical="center"/>
    </xf>
    <xf numFmtId="0" fontId="0" fillId="3" borderId="0" xfId="0" applyFill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44" fontId="0" fillId="3" borderId="1" xfId="0" applyNumberFormat="1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44" fontId="0" fillId="3" borderId="2" xfId="0" applyNumberFormat="1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44" fontId="0" fillId="3" borderId="0" xfId="0" applyNumberFormat="1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44" fontId="0" fillId="3" borderId="4" xfId="0" applyNumberFormat="1" applyFill="1" applyBorder="1" applyAlignment="1">
      <alignment horizontal="left" vertical="center"/>
    </xf>
    <xf numFmtId="44" fontId="0" fillId="3" borderId="5" xfId="0" applyNumberFormat="1" applyFill="1" applyBorder="1" applyAlignment="1">
      <alignment horizontal="left" vertical="center"/>
    </xf>
    <xf numFmtId="0" fontId="0" fillId="3" borderId="1" xfId="0" applyFill="1" applyBorder="1" applyAlignment="1">
      <alignment vertical="center"/>
    </xf>
    <xf numFmtId="44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left" vertical="center"/>
    </xf>
    <xf numFmtId="0" fontId="0" fillId="3" borderId="2" xfId="0" applyFill="1" applyBorder="1" applyAlignment="1">
      <alignment vertical="center"/>
    </xf>
    <xf numFmtId="44" fontId="0" fillId="3" borderId="2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44" fontId="0" fillId="3" borderId="4" xfId="0" applyNumberForma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4" xfId="0" applyNumberFormat="1" applyFill="1" applyBorder="1" applyAlignment="1">
      <alignment horizontal="left" vertical="center"/>
    </xf>
    <xf numFmtId="0" fontId="0" fillId="3" borderId="2" xfId="0" applyNumberFormat="1" applyFill="1" applyBorder="1" applyAlignment="1">
      <alignment horizontal="left" vertical="center"/>
    </xf>
    <xf numFmtId="0" fontId="0" fillId="3" borderId="1" xfId="0" applyNumberFormat="1" applyFill="1" applyBorder="1" applyAlignment="1">
      <alignment horizontal="left" vertical="center"/>
    </xf>
    <xf numFmtId="164" fontId="0" fillId="3" borderId="0" xfId="0" applyNumberFormat="1" applyFill="1" applyBorder="1" applyAlignment="1">
      <alignment horizontal="left" vertical="center"/>
    </xf>
    <xf numFmtId="164" fontId="0" fillId="4" borderId="3" xfId="0" applyNumberFormat="1" applyFill="1" applyBorder="1" applyAlignment="1">
      <alignment horizontal="left" vertical="center"/>
    </xf>
    <xf numFmtId="164" fontId="0" fillId="3" borderId="2" xfId="0" applyNumberFormat="1" applyFill="1" applyBorder="1" applyAlignment="1">
      <alignment horizontal="left" vertical="center"/>
    </xf>
    <xf numFmtId="164" fontId="0" fillId="3" borderId="1" xfId="0" applyNumberFormat="1" applyFill="1" applyBorder="1" applyAlignment="1">
      <alignment horizontal="left" vertical="center"/>
    </xf>
    <xf numFmtId="0" fontId="0" fillId="3" borderId="1" xfId="0" applyFill="1" applyBorder="1"/>
    <xf numFmtId="0" fontId="0" fillId="3" borderId="2" xfId="0" applyFill="1" applyBorder="1"/>
    <xf numFmtId="0" fontId="0" fillId="3" borderId="4" xfId="0" applyFill="1" applyBorder="1"/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wrapText="1"/>
    </xf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2" fillId="3" borderId="7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left" vertical="center"/>
    </xf>
    <xf numFmtId="44" fontId="0" fillId="3" borderId="0" xfId="0" applyNumberFormat="1" applyFont="1" applyFill="1" applyBorder="1" applyAlignment="1">
      <alignment horizontal="left" vertical="center"/>
    </xf>
    <xf numFmtId="0" fontId="0" fillId="3" borderId="0" xfId="0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44" fontId="0" fillId="3" borderId="12" xfId="0" applyNumberFormat="1" applyFill="1" applyBorder="1" applyAlignment="1">
      <alignment horizontal="left" vertical="center"/>
    </xf>
    <xf numFmtId="0" fontId="0" fillId="3" borderId="12" xfId="0" applyNumberFormat="1" applyFill="1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44" fontId="0" fillId="3" borderId="1" xfId="0" applyNumberFormat="1" applyFill="1" applyBorder="1"/>
    <xf numFmtId="44" fontId="0" fillId="3" borderId="2" xfId="0" applyNumberFormat="1" applyFill="1" applyBorder="1"/>
    <xf numFmtId="0" fontId="0" fillId="3" borderId="3" xfId="0" applyFill="1" applyBorder="1"/>
    <xf numFmtId="44" fontId="0" fillId="3" borderId="4" xfId="0" applyNumberFormat="1" applyFill="1" applyBorder="1"/>
    <xf numFmtId="44" fontId="0" fillId="3" borderId="5" xfId="0" applyNumberFormat="1" applyFill="1" applyBorder="1"/>
    <xf numFmtId="0" fontId="0" fillId="10" borderId="0" xfId="0" applyFill="1"/>
    <xf numFmtId="0" fontId="0" fillId="11" borderId="0" xfId="0" applyFill="1"/>
    <xf numFmtId="0" fontId="5" fillId="12" borderId="0" xfId="0" applyFont="1" applyFill="1"/>
    <xf numFmtId="164" fontId="0" fillId="3" borderId="3" xfId="0" applyNumberFormat="1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0" xfId="0" applyFont="1" applyFill="1" applyAlignment="1">
      <alignment vertical="center"/>
    </xf>
    <xf numFmtId="0" fontId="0" fillId="3" borderId="0" xfId="0" applyFont="1" applyFill="1" applyAlignment="1">
      <alignment horizontal="left" vertical="center"/>
    </xf>
    <xf numFmtId="14" fontId="0" fillId="3" borderId="0" xfId="0" applyNumberForma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14" xfId="0" applyFill="1" applyBorder="1" applyAlignment="1">
      <alignment vertical="center"/>
    </xf>
    <xf numFmtId="0" fontId="0" fillId="3" borderId="14" xfId="0" applyFill="1" applyBorder="1" applyAlignment="1">
      <alignment horizontal="center" vertical="center"/>
    </xf>
    <xf numFmtId="44" fontId="0" fillId="3" borderId="14" xfId="0" applyNumberFormat="1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44" fontId="0" fillId="3" borderId="15" xfId="0" applyNumberFormat="1" applyFill="1" applyBorder="1" applyAlignment="1">
      <alignment vertical="center"/>
    </xf>
    <xf numFmtId="44" fontId="0" fillId="3" borderId="0" xfId="0" applyNumberFormat="1" applyFill="1" applyAlignment="1">
      <alignment vertical="center"/>
    </xf>
    <xf numFmtId="0" fontId="0" fillId="3" borderId="0" xfId="0" applyFill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7" fillId="3" borderId="0" xfId="0" applyFont="1" applyFill="1" applyAlignment="1">
      <alignment horizontal="center" vertical="center"/>
    </xf>
    <xf numFmtId="0" fontId="0" fillId="3" borderId="6" xfId="0" applyFill="1" applyBorder="1" applyAlignment="1">
      <alignment horizontal="left" vertical="center"/>
    </xf>
    <xf numFmtId="44" fontId="0" fillId="0" borderId="0" xfId="0" applyNumberFormat="1"/>
    <xf numFmtId="44" fontId="0" fillId="0" borderId="0" xfId="0" applyNumberFormat="1" applyFill="1"/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14" fontId="0" fillId="0" borderId="0" xfId="0" applyNumberFormat="1"/>
    <xf numFmtId="0" fontId="0" fillId="3" borderId="1" xfId="0" applyFill="1" applyBorder="1"/>
    <xf numFmtId="0" fontId="0" fillId="3" borderId="2" xfId="0" applyFill="1" applyBorder="1"/>
    <xf numFmtId="0" fontId="0" fillId="0" borderId="0" xfId="0" pivotButton="1"/>
    <xf numFmtId="44" fontId="0" fillId="3" borderId="1" xfId="0" applyNumberFormat="1" applyFill="1" applyBorder="1"/>
    <xf numFmtId="44" fontId="0" fillId="3" borderId="2" xfId="0" applyNumberFormat="1" applyFill="1" applyBorder="1"/>
    <xf numFmtId="14" fontId="0" fillId="3" borderId="2" xfId="0" applyNumberFormat="1" applyFill="1" applyBorder="1"/>
    <xf numFmtId="44" fontId="0" fillId="13" borderId="2" xfId="0" applyNumberFormat="1" applyFill="1" applyBorder="1" applyAlignment="1">
      <alignment horizontal="left" vertical="center"/>
    </xf>
    <xf numFmtId="14" fontId="0" fillId="3" borderId="1" xfId="0" applyNumberFormat="1" applyFill="1" applyBorder="1"/>
    <xf numFmtId="0" fontId="0" fillId="3" borderId="0" xfId="0" applyFill="1" applyAlignment="1">
      <alignment horizontal="center"/>
    </xf>
    <xf numFmtId="0" fontId="3" fillId="5" borderId="8" xfId="0" applyFont="1" applyFill="1" applyBorder="1" applyAlignment="1">
      <alignment horizontal="right" vertical="center"/>
    </xf>
    <xf numFmtId="0" fontId="3" fillId="5" borderId="11" xfId="0" applyFont="1" applyFill="1" applyBorder="1" applyAlignment="1">
      <alignment horizontal="right" vertical="center"/>
    </xf>
    <xf numFmtId="0" fontId="1" fillId="5" borderId="9" xfId="0" applyNumberFormat="1" applyFont="1" applyFill="1" applyBorder="1" applyAlignment="1">
      <alignment horizontal="center" vertical="center"/>
    </xf>
    <xf numFmtId="0" fontId="1" fillId="5" borderId="10" xfId="0" applyNumberFormat="1" applyFont="1" applyFill="1" applyBorder="1" applyAlignment="1">
      <alignment horizontal="center" vertical="center"/>
    </xf>
    <xf numFmtId="0" fontId="1" fillId="5" borderId="12" xfId="0" applyNumberFormat="1" applyFont="1" applyFill="1" applyBorder="1" applyAlignment="1">
      <alignment horizontal="center" vertical="center"/>
    </xf>
    <xf numFmtId="0" fontId="1" fillId="5" borderId="13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44" fontId="1" fillId="5" borderId="9" xfId="0" applyNumberFormat="1" applyFont="1" applyFill="1" applyBorder="1" applyAlignment="1">
      <alignment horizontal="center" vertical="center"/>
    </xf>
    <xf numFmtId="44" fontId="1" fillId="5" borderId="10" xfId="0" applyNumberFormat="1" applyFont="1" applyFill="1" applyBorder="1" applyAlignment="1">
      <alignment horizontal="center" vertical="center"/>
    </xf>
    <xf numFmtId="44" fontId="1" fillId="5" borderId="12" xfId="0" applyNumberFormat="1" applyFont="1" applyFill="1" applyBorder="1" applyAlignment="1">
      <alignment horizontal="center" vertical="center"/>
    </xf>
    <xf numFmtId="44" fontId="1" fillId="5" borderId="1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4" fontId="3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0" borderId="0" xfId="0" applyAlignment="1">
      <alignment horizontal="left" indent="1"/>
    </xf>
    <xf numFmtId="0" fontId="0" fillId="0" borderId="0" xfId="0" applyFill="1" applyAlignment="1">
      <alignment horizontal="left" indent="1"/>
    </xf>
  </cellXfs>
  <cellStyles count="1">
    <cellStyle name="Normal" xfId="0" builtinId="0"/>
  </cellStyles>
  <dxfs count="37">
    <dxf>
      <numFmt numFmtId="19" formatCode="dd/mm/yyyy"/>
    </dxf>
    <dxf>
      <numFmt numFmtId="0" formatCode="General"/>
    </dxf>
    <dxf>
      <numFmt numFmtId="0" formatCode="General"/>
    </dxf>
    <dxf>
      <font>
        <color rgb="FFFF0000"/>
      </font>
    </dxf>
    <dxf>
      <font>
        <color rgb="FFFF0000"/>
      </font>
    </dxf>
    <dxf>
      <numFmt numFmtId="34" formatCode="_-&quot;kr&quot;\ * #,##0.00_-;\-&quot;kr&quot;\ * #,##0.00_-;_-&quot;kr&quot;\ * &quot;-&quot;??_-;_-@_-"/>
    </dxf>
    <dxf>
      <numFmt numFmtId="34" formatCode="_-&quot;kr&quot;\ * #,##0.00_-;\-&quot;kr&quot;\ * #,##0.00_-;_-&quot;kr&quot;\ * &quot;-&quot;??_-;_-@_-"/>
    </dxf>
    <dxf>
      <numFmt numFmtId="34" formatCode="_-&quot;kr&quot;\ * #,##0.00_-;\-&quot;kr&quot;\ * #,##0.00_-;_-&quot;kr&quot;\ * &quot;-&quot;??_-;_-@_-"/>
    </dxf>
    <dxf>
      <numFmt numFmtId="34" formatCode="_-&quot;kr&quot;\ * #,##0.00_-;\-&quot;kr&quot;\ * #,##0.00_-;_-&quot;kr&quot;\ * &quot;-&quot;??_-;_-@_-"/>
    </dxf>
    <dxf>
      <numFmt numFmtId="34" formatCode="_-&quot;kr&quot;\ * #,##0.00_-;\-&quot;kr&quot;\ * #,##0.00_-;_-&quot;kr&quot;\ * &quot;-&quot;??_-;_-@_-"/>
    </dxf>
    <dxf>
      <numFmt numFmtId="34" formatCode="_-&quot;kr&quot;\ * #,##0.00_-;\-&quot;kr&quot;\ * #,##0.00_-;_-&quot;kr&quot;\ * &quot;-&quot;??_-;_-@_-"/>
    </dxf>
    <dxf>
      <numFmt numFmtId="34" formatCode="_-&quot;kr&quot;\ * #,##0.00_-;\-&quot;kr&quot;\ * #,##0.00_-;_-&quot;kr&quot;\ * &quot;-&quot;??_-;_-@_-"/>
    </dxf>
    <dxf>
      <numFmt numFmtId="34" formatCode="_-&quot;kr&quot;\ * #,##0.00_-;\-&quot;kr&quot;\ * #,##0.00_-;_-&quot;kr&quot;\ * &quot;-&quot;??_-;_-@_-"/>
    </dxf>
    <dxf>
      <numFmt numFmtId="34" formatCode="_-&quot;kr&quot;\ * #,##0.00_-;\-&quot;kr&quot;\ * #,##0.00_-;_-&quot;kr&quot;\ * &quot;-&quot;??_-;_-@_-"/>
    </dxf>
    <dxf>
      <numFmt numFmtId="34" formatCode="_-&quot;kr&quot;\ * #,##0.00_-;\-&quot;kr&quot;\ * #,##0.00_-;_-&quot;kr&quot;\ * &quot;-&quot;??_-;_-@_-"/>
    </dxf>
    <dxf>
      <numFmt numFmtId="34" formatCode="_-&quot;kr&quot;\ * #,##0.00_-;\-&quot;kr&quot;\ * #,##0.00_-;_-&quot;kr&quot;\ * &quot;-&quot;??_-;_-@_-"/>
    </dxf>
    <dxf>
      <numFmt numFmtId="34" formatCode="_-&quot;kr&quot;\ * #,##0.00_-;\-&quot;kr&quot;\ * #,##0.00_-;_-&quot;kr&quot;\ * &quot;-&quot;??_-;_-@_-"/>
    </dxf>
    <dxf>
      <numFmt numFmtId="34" formatCode="_-&quot;kr&quot;\ * #,##0.00_-;\-&quot;kr&quot;\ * #,##0.00_-;_-&quot;kr&quot;\ * &quot;-&quot;??_-;_-@_-"/>
    </dxf>
    <dxf>
      <numFmt numFmtId="34" formatCode="_-&quot;kr&quot;\ * #,##0.00_-;\-&quot;kr&quot;\ * #,##0.00_-;_-&quot;kr&quot;\ 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4" formatCode="_-&quot;kr&quot;\ * #,##0.00_-;\-&quot;kr&quot;\ * #,##0.00_-;_-&quot;kr&quot;\ * &quot;-&quot;??_-;_-@_-"/>
    </dxf>
    <dxf>
      <numFmt numFmtId="34" formatCode="_-&quot;kr&quot;\ * #,##0.00_-;\-&quot;kr&quot;\ * #,##0.00_-;_-&quot;kr&quot;\ 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4" formatCode="_-&quot;kr&quot;\ * #,##0.00_-;\-&quot;kr&quot;\ * #,##0.00_-;_-&quot;kr&quot;\ * &quot;-&quot;??_-;_-@_-"/>
    </dxf>
    <dxf>
      <numFmt numFmtId="34" formatCode="_-&quot;kr&quot;\ * #,##0.00_-;\-&quot;kr&quot;\ * #,##0.00_-;_-&quot;kr&quot;\ * &quot;-&quot;??_-;_-@_-"/>
    </dxf>
    <dxf>
      <numFmt numFmtId="34" formatCode="_-&quot;kr&quot;\ * #,##0.00_-;\-&quot;kr&quot;\ * #,##0.00_-;_-&quot;kr&quot;\ * &quot;-&quot;??_-;_-@_-"/>
    </dxf>
    <dxf>
      <numFmt numFmtId="34" formatCode="_-&quot;kr&quot;\ * #,##0.00_-;\-&quot;kr&quot;\ * #,##0.00_-;_-&quot;kr&quot;\ * &quot;-&quot;??_-;_-@_-"/>
    </dxf>
  </dxfs>
  <tableStyles count="0" defaultTableStyle="TableStyleMedium2" defaultPivotStyle="PivotStyleLight16"/>
  <colors>
    <mruColors>
      <color rgb="FFFFFFCC"/>
      <color rgb="FF9BC2E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152400</xdr:rowOff>
    </xdr:from>
    <xdr:to>
      <xdr:col>0</xdr:col>
      <xdr:colOff>1476375</xdr:colOff>
      <xdr:row>6</xdr:row>
      <xdr:rowOff>68344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3DEDC84-45E5-4106-911D-EC3435D6A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52400"/>
          <a:ext cx="1219200" cy="1058944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ck Arthur Aguera" refreshedDate="44504.300688425923" createdVersion="7" refreshedVersion="6" minRefreshableVersion="3" recordCount="295" xr:uid="{D52D3CE6-F62F-447C-AD3E-504CCEC90F59}">
  <cacheSource type="worksheet">
    <worksheetSource ref="A5:J1994" sheet="Botoversikt"/>
  </cacheSource>
  <cacheFields count="10">
    <cacheField name="Dato" numFmtId="164">
      <sharedItems containsDate="1" containsBlank="1" containsMixedTypes="1" minDate="2021-08-16T00:00:00" maxDate="2021-10-10T00:00:00"/>
    </cacheField>
    <cacheField name="Motstander" numFmtId="0">
      <sharedItems containsBlank="1"/>
    </cacheField>
    <cacheField name="Spiller" numFmtId="0">
      <sharedItems containsBlank="1" count="41">
        <s v="Torbjørn Ankerheim"/>
        <s v="Simon Sakkestad"/>
        <s v="John Petter Gilje"/>
        <s v="Magnus Torgersen"/>
        <s v="Espen Knudsen"/>
        <s v="Michael Sivertsen"/>
        <s v="Jean André Gjelsten"/>
        <s v="Jack Aguera"/>
        <s v="Magnus Kartevold"/>
        <s v="Chris Dodds"/>
        <s v="Tom Arne Bø Pedersen"/>
        <s v="Eirik Moen"/>
        <s v="Bendik Aarstad"/>
        <s v="Eivind Ankerheim"/>
        <s v="Øystein Winsnes"/>
        <s v="Audrius Mirauskas"/>
        <s v="Nils Ivar Arefjord"/>
        <s v="Alexander Nilsen Surdal"/>
        <s v="Morten Breivik"/>
        <s v="Mats Husberg"/>
        <s v="Anders Idsø"/>
        <s v="John Herman Ås"/>
        <s v="Anders Grøndahl"/>
        <s v="Stian Lima"/>
        <s v="Thorbjørn Ankerheim"/>
        <s v="Daniel Lie"/>
        <s v="Mads Isaksen"/>
        <s v="Aleksander Berge"/>
        <s v="Henrik Lauvsnes"/>
        <s v="Øyvind Sollie-Vollen"/>
        <s v="Tom-Are Larsen-Svenning"/>
        <s v="Eric Ordaz"/>
        <s v="Eirik Haglund"/>
        <s v="Harald Øksnevad"/>
        <s v="Alexander Fløtre Waaland"/>
        <s v="Christian Tollefsen"/>
        <s v="Robert Solvang"/>
        <s v="Jarle Eike"/>
        <m/>
        <s v="Espen &quot;Balsam&quot; Knudsen" u="1"/>
        <s v="Anders Grønndal" u="1"/>
      </sharedItems>
    </cacheField>
    <cacheField name="§" numFmtId="0">
      <sharedItems containsString="0" containsBlank="1" containsNumber="1" containsInteger="1" minValue="1" maxValue="28"/>
    </cacheField>
    <cacheField name="Lovtekst" numFmtId="0">
      <sharedItems containsBlank="1" count="24">
        <s v="Gult kort"/>
        <s v="Gult kort for snakking"/>
        <s v="Komme (umeldt) for sent til kamp"/>
        <s v="Bli slått tunnell på i kamp"/>
        <s v="Lage straffe i kamp"/>
        <s v="Tisse ved siden av banen"/>
        <s v="Tapt Coin Toss - spill mot sol"/>
        <s v="Glemme å ta med drakt til kamp"/>
        <s v="Gult kort - Gratis"/>
        <s v="Spesial*"/>
        <s v="Score selvmål i kamp"/>
        <s v="Manglende utstyr"/>
        <s v="Tornado"/>
        <s v="Rødt kort (to gule)"/>
        <s v="Oransje sokker"/>
        <s v="Spille kamp med bukse"/>
        <s v="Usportslig opptreden "/>
        <s v="Beer pong 20"/>
        <s v="beer pong 200"/>
        <s v="beer pong 40"/>
        <s v="beer pong 100"/>
        <s v=""/>
        <m/>
        <s v="Kjefte på keeper i kamp" u="1"/>
      </sharedItems>
    </cacheField>
    <cacheField name="Sats" numFmtId="44">
      <sharedItems containsBlank="1" containsMixedTypes="1" containsNumber="1" containsInteger="1" minValue="0" maxValue="200"/>
    </cacheField>
    <cacheField name="Tillegg" numFmtId="44">
      <sharedItems containsBlank="1" containsMixedTypes="1" containsNumber="1" containsInteger="1" minValue="1" maxValue="2"/>
    </cacheField>
    <cacheField name="Enhet" numFmtId="0">
      <sharedItems containsBlank="1"/>
    </cacheField>
    <cacheField name="Ant. Tillegg" numFmtId="0">
      <sharedItems containsString="0" containsBlank="1" containsNumber="1" containsInteger="1" minValue="1" maxValue="28"/>
    </cacheField>
    <cacheField name="Total bot" numFmtId="44">
      <sharedItems containsBlank="1" containsMixedTypes="1" containsNumber="1" containsInteger="1" minValue="0" maxValue="2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5">
  <r>
    <d v="2021-08-16T00:00:00"/>
    <s v="Lura B"/>
    <x v="0"/>
    <n v="1"/>
    <x v="0"/>
    <n v="10"/>
    <s v=""/>
    <s v=""/>
    <m/>
    <n v="10"/>
  </r>
  <r>
    <d v="2021-08-16T00:00:00"/>
    <s v="Lura B"/>
    <x v="1"/>
    <n v="1"/>
    <x v="0"/>
    <n v="10"/>
    <s v=""/>
    <s v=""/>
    <m/>
    <n v="10"/>
  </r>
  <r>
    <d v="2021-08-16T00:00:00"/>
    <s v="Lura B"/>
    <x v="2"/>
    <n v="1"/>
    <x v="0"/>
    <n v="10"/>
    <s v=""/>
    <s v=""/>
    <m/>
    <n v="10"/>
  </r>
  <r>
    <d v="2021-08-16T00:00:00"/>
    <s v="Lura B"/>
    <x v="3"/>
    <n v="1"/>
    <x v="0"/>
    <n v="10"/>
    <s v=""/>
    <s v=""/>
    <m/>
    <n v="10"/>
  </r>
  <r>
    <d v="2021-08-16T00:00:00"/>
    <s v="Lura B"/>
    <x v="4"/>
    <n v="1"/>
    <x v="0"/>
    <n v="10"/>
    <s v=""/>
    <s v=""/>
    <m/>
    <n v="10"/>
  </r>
  <r>
    <d v="2021-08-16T00:00:00"/>
    <s v="Lura B"/>
    <x v="5"/>
    <n v="2"/>
    <x v="1"/>
    <n v="50"/>
    <s v=""/>
    <s v=""/>
    <m/>
    <n v="50"/>
  </r>
  <r>
    <d v="2021-08-16T00:00:00"/>
    <s v="Lura B"/>
    <x v="6"/>
    <n v="5"/>
    <x v="2"/>
    <n v="20"/>
    <n v="1"/>
    <s v="Pr minutt"/>
    <n v="28"/>
    <n v="48"/>
  </r>
  <r>
    <d v="2021-08-16T00:00:00"/>
    <s v="Lura B"/>
    <x v="7"/>
    <n v="8"/>
    <x v="3"/>
    <n v="20"/>
    <s v=""/>
    <s v=""/>
    <m/>
    <n v="20"/>
  </r>
  <r>
    <d v="2021-08-16T00:00:00"/>
    <s v="Lura B"/>
    <x v="8"/>
    <n v="13"/>
    <x v="4"/>
    <n v="20"/>
    <s v=""/>
    <s v=""/>
    <m/>
    <n v="20"/>
  </r>
  <r>
    <d v="2021-08-19T00:00:00"/>
    <s v="Lye IL"/>
    <x v="9"/>
    <n v="2"/>
    <x v="1"/>
    <n v="50"/>
    <s v=""/>
    <s v=""/>
    <m/>
    <n v="50"/>
  </r>
  <r>
    <d v="2021-08-19T00:00:00"/>
    <s v="Lye IL"/>
    <x v="10"/>
    <n v="2"/>
    <x v="1"/>
    <n v="50"/>
    <s v=""/>
    <s v=""/>
    <m/>
    <n v="50"/>
  </r>
  <r>
    <d v="2021-08-19T00:00:00"/>
    <s v="Lye IL"/>
    <x v="6"/>
    <n v="8"/>
    <x v="3"/>
    <n v="20"/>
    <s v=""/>
    <s v=""/>
    <m/>
    <n v="20"/>
  </r>
  <r>
    <d v="2021-08-19T00:00:00"/>
    <s v="Lye IL"/>
    <x v="5"/>
    <n v="8"/>
    <x v="3"/>
    <n v="20"/>
    <s v=""/>
    <s v=""/>
    <m/>
    <n v="20"/>
  </r>
  <r>
    <d v="2021-08-19T00:00:00"/>
    <s v="Lye IL"/>
    <x v="2"/>
    <n v="8"/>
    <x v="3"/>
    <n v="20"/>
    <s v=""/>
    <s v=""/>
    <m/>
    <n v="20"/>
  </r>
  <r>
    <d v="2021-08-19T00:00:00"/>
    <s v="Lye IL"/>
    <x v="9"/>
    <n v="11"/>
    <x v="5"/>
    <n v="20"/>
    <s v=""/>
    <s v=""/>
    <m/>
    <n v="20"/>
  </r>
  <r>
    <d v="2021-08-19T00:00:00"/>
    <s v="Lye IL"/>
    <x v="6"/>
    <n v="13"/>
    <x v="4"/>
    <n v="20"/>
    <s v=""/>
    <s v=""/>
    <m/>
    <n v="20"/>
  </r>
  <r>
    <d v="2021-08-19T00:00:00"/>
    <s v="Lye IL"/>
    <x v="2"/>
    <n v="15"/>
    <x v="6"/>
    <n v="10"/>
    <s v=""/>
    <s v=""/>
    <m/>
    <n v="10"/>
  </r>
  <r>
    <d v="2021-08-23T00:00:00"/>
    <s v="Gjesdal FK"/>
    <x v="11"/>
    <n v="1"/>
    <x v="0"/>
    <n v="10"/>
    <s v=""/>
    <s v=""/>
    <m/>
    <n v="10"/>
  </r>
  <r>
    <d v="2021-08-23T00:00:00"/>
    <s v="Gjesdal FK"/>
    <x v="1"/>
    <n v="1"/>
    <x v="0"/>
    <n v="10"/>
    <s v=""/>
    <s v=""/>
    <m/>
    <n v="10"/>
  </r>
  <r>
    <d v="2021-08-23T00:00:00"/>
    <s v="Gjesdal FK"/>
    <x v="12"/>
    <n v="1"/>
    <x v="0"/>
    <n v="10"/>
    <s v=""/>
    <s v=""/>
    <m/>
    <n v="10"/>
  </r>
  <r>
    <d v="2021-08-23T00:00:00"/>
    <s v="Gjesdal FK"/>
    <x v="13"/>
    <n v="5"/>
    <x v="2"/>
    <n v="20"/>
    <n v="1"/>
    <s v="Pr minutt"/>
    <n v="7"/>
    <n v="27"/>
  </r>
  <r>
    <d v="2021-08-23T00:00:00"/>
    <s v="Gjesdal FK"/>
    <x v="11"/>
    <n v="8"/>
    <x v="3"/>
    <n v="20"/>
    <s v=""/>
    <s v=""/>
    <m/>
    <n v="20"/>
  </r>
  <r>
    <d v="2021-08-23T00:00:00"/>
    <s v="Gjesdal FK"/>
    <x v="14"/>
    <n v="8"/>
    <x v="3"/>
    <n v="20"/>
    <s v=""/>
    <s v=""/>
    <m/>
    <n v="20"/>
  </r>
  <r>
    <d v="2021-08-23T00:00:00"/>
    <s v="Gjesdal FK"/>
    <x v="1"/>
    <n v="15"/>
    <x v="6"/>
    <n v="10"/>
    <s v=""/>
    <s v=""/>
    <m/>
    <n v="10"/>
  </r>
  <r>
    <d v="2021-08-23T00:00:00"/>
    <s v="Gjesdal FK"/>
    <x v="14"/>
    <n v="17"/>
    <x v="7"/>
    <n v="50"/>
    <s v=""/>
    <s v=""/>
    <m/>
    <n v="50"/>
  </r>
  <r>
    <d v="2021-09-07T00:00:00"/>
    <s v="Hinna 1,5"/>
    <x v="10"/>
    <n v="11"/>
    <x v="5"/>
    <n v="20"/>
    <s v=""/>
    <s v=""/>
    <m/>
    <n v="20"/>
  </r>
  <r>
    <d v="2021-09-07T00:00:00"/>
    <s v="Hinna 1,5"/>
    <x v="0"/>
    <n v="18"/>
    <x v="8"/>
    <n v="0"/>
    <s v=""/>
    <s v=""/>
    <m/>
    <n v="0"/>
  </r>
  <r>
    <d v="2021-09-07T00:00:00"/>
    <s v="Hinna 1,5"/>
    <x v="2"/>
    <n v="18"/>
    <x v="8"/>
    <n v="0"/>
    <s v=""/>
    <s v=""/>
    <m/>
    <n v="0"/>
  </r>
  <r>
    <d v="2021-09-07T00:00:00"/>
    <s v="Hinna 1,5"/>
    <x v="15"/>
    <n v="18"/>
    <x v="8"/>
    <n v="0"/>
    <s v=""/>
    <s v=""/>
    <m/>
    <n v="0"/>
  </r>
  <r>
    <d v="2021-09-13T00:00:00"/>
    <s v="Bogafjell "/>
    <x v="0"/>
    <n v="1"/>
    <x v="0"/>
    <n v="10"/>
    <s v=""/>
    <s v=""/>
    <m/>
    <n v="10"/>
  </r>
  <r>
    <d v="2021-09-13T00:00:00"/>
    <s v="Bogafjell "/>
    <x v="16"/>
    <n v="1"/>
    <x v="0"/>
    <n v="10"/>
    <s v=""/>
    <s v=""/>
    <m/>
    <n v="10"/>
  </r>
  <r>
    <d v="2021-09-13T00:00:00"/>
    <s v="Bogafjell "/>
    <x v="9"/>
    <n v="5"/>
    <x v="2"/>
    <n v="20"/>
    <n v="1"/>
    <s v="Pr minutt"/>
    <n v="5"/>
    <n v="25"/>
  </r>
  <r>
    <d v="2021-09-13T00:00:00"/>
    <s v="Bogafjell "/>
    <x v="16"/>
    <n v="5"/>
    <x v="2"/>
    <n v="20"/>
    <n v="1"/>
    <s v="Pr minutt"/>
    <n v="5"/>
    <n v="25"/>
  </r>
  <r>
    <d v="2021-09-13T00:00:00"/>
    <s v="Bogafjell "/>
    <x v="2"/>
    <n v="5"/>
    <x v="2"/>
    <n v="20"/>
    <n v="1"/>
    <s v="Pr minutt"/>
    <n v="5"/>
    <n v="25"/>
  </r>
  <r>
    <d v="2021-09-13T00:00:00"/>
    <s v="Bogafjell "/>
    <x v="12"/>
    <n v="5"/>
    <x v="2"/>
    <n v="20"/>
    <n v="1"/>
    <s v="Pr minutt"/>
    <n v="6"/>
    <n v="26"/>
  </r>
  <r>
    <d v="2021-09-13T00:00:00"/>
    <s v="Bogafjell "/>
    <x v="4"/>
    <n v="17"/>
    <x v="7"/>
    <n v="50"/>
    <s v=""/>
    <s v=""/>
    <m/>
    <n v="50"/>
  </r>
  <r>
    <d v="2021-09-13T00:00:00"/>
    <s v="Bogafjell "/>
    <x v="4"/>
    <n v="19"/>
    <x v="9"/>
    <n v="10"/>
    <s v=""/>
    <s v=""/>
    <m/>
    <n v="10"/>
  </r>
  <r>
    <d v="2021-09-21T00:00:00"/>
    <s v="Dirdal"/>
    <x v="1"/>
    <n v="1"/>
    <x v="0"/>
    <n v="10"/>
    <s v=""/>
    <s v=""/>
    <m/>
    <n v="10"/>
  </r>
  <r>
    <d v="2021-09-21T00:00:00"/>
    <s v="Dirdal"/>
    <x v="17"/>
    <n v="2"/>
    <x v="1"/>
    <n v="50"/>
    <s v=""/>
    <s v=""/>
    <m/>
    <n v="50"/>
  </r>
  <r>
    <d v="2021-09-21T00:00:00"/>
    <s v="Dirdal"/>
    <x v="17"/>
    <n v="5"/>
    <x v="2"/>
    <n v="20"/>
    <n v="1"/>
    <s v="Pr minutt"/>
    <n v="1"/>
    <n v="21"/>
  </r>
  <r>
    <d v="2021-09-21T00:00:00"/>
    <s v="Dirdal"/>
    <x v="14"/>
    <n v="5"/>
    <x v="2"/>
    <n v="20"/>
    <n v="1"/>
    <s v="Pr minutt"/>
    <n v="1"/>
    <n v="21"/>
  </r>
  <r>
    <d v="2021-09-21T00:00:00"/>
    <s v="Dirdal"/>
    <x v="18"/>
    <n v="5"/>
    <x v="2"/>
    <n v="20"/>
    <n v="1"/>
    <s v="Pr minutt"/>
    <n v="1"/>
    <n v="21"/>
  </r>
  <r>
    <d v="2021-09-21T00:00:00"/>
    <s v="Dirdal"/>
    <x v="2"/>
    <n v="5"/>
    <x v="2"/>
    <n v="20"/>
    <n v="1"/>
    <s v="Pr minutt"/>
    <n v="1"/>
    <n v="21"/>
  </r>
  <r>
    <d v="2021-09-21T00:00:00"/>
    <s v="Dirdal"/>
    <x v="19"/>
    <n v="5"/>
    <x v="2"/>
    <n v="20"/>
    <n v="1"/>
    <s v="Pr minutt"/>
    <n v="1"/>
    <n v="21"/>
  </r>
  <r>
    <d v="2021-09-21T00:00:00"/>
    <s v="Dirdal"/>
    <x v="12"/>
    <n v="5"/>
    <x v="2"/>
    <n v="20"/>
    <n v="1"/>
    <s v="Pr minutt"/>
    <n v="8"/>
    <n v="28"/>
  </r>
  <r>
    <d v="2021-09-21T00:00:00"/>
    <s v="Dirdal"/>
    <x v="20"/>
    <n v="5"/>
    <x v="2"/>
    <n v="20"/>
    <n v="1"/>
    <s v="Pr minutt"/>
    <n v="14"/>
    <n v="34"/>
  </r>
  <r>
    <d v="2021-09-21T00:00:00"/>
    <s v="Dirdal"/>
    <x v="13"/>
    <n v="5"/>
    <x v="2"/>
    <n v="20"/>
    <n v="1"/>
    <s v="Pr minutt"/>
    <n v="5"/>
    <n v="25"/>
  </r>
  <r>
    <d v="2021-09-21T00:00:00"/>
    <s v="Dirdal"/>
    <x v="12"/>
    <n v="7"/>
    <x v="10"/>
    <n v="20"/>
    <s v=""/>
    <s v=""/>
    <m/>
    <n v="20"/>
  </r>
  <r>
    <d v="2021-09-21T00:00:00"/>
    <s v="Dirdal"/>
    <x v="21"/>
    <n v="8"/>
    <x v="3"/>
    <n v="20"/>
    <s v=""/>
    <s v=""/>
    <m/>
    <n v="20"/>
  </r>
  <r>
    <d v="2021-09-21T00:00:00"/>
    <s v="Dirdal"/>
    <x v="15"/>
    <n v="20"/>
    <x v="11"/>
    <n v="10"/>
    <s v=""/>
    <s v=""/>
    <m/>
    <n v="10"/>
  </r>
  <r>
    <d v="2021-09-23T00:00:00"/>
    <s v="Trening"/>
    <x v="22"/>
    <n v="21"/>
    <x v="12"/>
    <n v="10"/>
    <s v=""/>
    <s v=""/>
    <m/>
    <n v="10"/>
  </r>
  <r>
    <d v="2021-09-27T00:00:00"/>
    <s v="Riska 3"/>
    <x v="2"/>
    <n v="1"/>
    <x v="0"/>
    <n v="10"/>
    <s v=""/>
    <s v=""/>
    <m/>
    <n v="10"/>
  </r>
  <r>
    <d v="2021-09-27T00:00:00"/>
    <s v="Riska 3"/>
    <x v="13"/>
    <n v="5"/>
    <x v="2"/>
    <n v="20"/>
    <n v="1"/>
    <s v="Pr minutt"/>
    <n v="1"/>
    <n v="21"/>
  </r>
  <r>
    <d v="2021-09-27T00:00:00"/>
    <s v="Riska 3"/>
    <x v="19"/>
    <n v="5"/>
    <x v="2"/>
    <n v="20"/>
    <n v="1"/>
    <s v="Pr minutt"/>
    <n v="1"/>
    <n v="21"/>
  </r>
  <r>
    <d v="2021-09-27T00:00:00"/>
    <s v="Riska 3"/>
    <x v="2"/>
    <n v="5"/>
    <x v="2"/>
    <n v="20"/>
    <n v="1"/>
    <s v="Pr minutt"/>
    <n v="1"/>
    <n v="21"/>
  </r>
  <r>
    <d v="2021-09-27T00:00:00"/>
    <s v="Riska 3"/>
    <x v="18"/>
    <n v="5"/>
    <x v="2"/>
    <n v="20"/>
    <n v="1"/>
    <s v="Pr minutt"/>
    <n v="1"/>
    <n v="21"/>
  </r>
  <r>
    <d v="2021-09-27T00:00:00"/>
    <s v="Riska 3"/>
    <x v="7"/>
    <n v="11"/>
    <x v="5"/>
    <n v="20"/>
    <s v=""/>
    <s v=""/>
    <m/>
    <n v="20"/>
  </r>
  <r>
    <d v="2021-09-30T00:00:00"/>
    <s v="Hana"/>
    <x v="12"/>
    <n v="1"/>
    <x v="0"/>
    <n v="10"/>
    <s v=""/>
    <s v=""/>
    <m/>
    <n v="10"/>
  </r>
  <r>
    <d v="2021-09-30T00:00:00"/>
    <s v="Hana"/>
    <x v="23"/>
    <n v="1"/>
    <x v="0"/>
    <n v="10"/>
    <s v=""/>
    <s v=""/>
    <m/>
    <n v="10"/>
  </r>
  <r>
    <d v="2021-09-30T00:00:00"/>
    <s v="Hana"/>
    <x v="0"/>
    <n v="1"/>
    <x v="0"/>
    <n v="10"/>
    <s v=""/>
    <s v=""/>
    <m/>
    <n v="10"/>
  </r>
  <r>
    <d v="2021-09-30T00:00:00"/>
    <s v="Hana"/>
    <x v="0"/>
    <n v="3"/>
    <x v="13"/>
    <n v="30"/>
    <s v=""/>
    <s v=""/>
    <m/>
    <n v="30"/>
  </r>
  <r>
    <d v="2021-09-30T00:00:00"/>
    <s v="Hana"/>
    <x v="24"/>
    <n v="5"/>
    <x v="2"/>
    <n v="20"/>
    <n v="1"/>
    <s v="Pr minutt"/>
    <n v="1"/>
    <n v="21"/>
  </r>
  <r>
    <d v="2021-09-30T00:00:00"/>
    <s v="Hana"/>
    <x v="2"/>
    <n v="5"/>
    <x v="2"/>
    <n v="20"/>
    <n v="1"/>
    <s v="Pr minutt"/>
    <n v="2"/>
    <n v="22"/>
  </r>
  <r>
    <d v="2021-09-30T00:00:00"/>
    <s v="Hana"/>
    <x v="13"/>
    <n v="5"/>
    <x v="2"/>
    <n v="20"/>
    <n v="1"/>
    <s v="Pr minutt"/>
    <n v="4"/>
    <n v="24"/>
  </r>
  <r>
    <d v="2021-09-30T00:00:00"/>
    <s v="Hana"/>
    <x v="25"/>
    <n v="5"/>
    <x v="2"/>
    <n v="20"/>
    <n v="1"/>
    <s v="Pr minutt"/>
    <n v="5"/>
    <n v="25"/>
  </r>
  <r>
    <d v="2021-09-30T00:00:00"/>
    <s v="Hana"/>
    <x v="12"/>
    <n v="5"/>
    <x v="2"/>
    <n v="20"/>
    <n v="1"/>
    <s v="Pr minutt"/>
    <n v="6"/>
    <n v="26"/>
  </r>
  <r>
    <d v="2021-09-30T00:00:00"/>
    <s v="Hana"/>
    <x v="26"/>
    <n v="5"/>
    <x v="2"/>
    <n v="20"/>
    <n v="1"/>
    <s v="Pr minutt"/>
    <n v="11"/>
    <n v="31"/>
  </r>
  <r>
    <d v="2021-09-30T00:00:00"/>
    <s v="Hana"/>
    <x v="2"/>
    <n v="8"/>
    <x v="3"/>
    <n v="20"/>
    <s v=""/>
    <s v=""/>
    <m/>
    <n v="20"/>
  </r>
  <r>
    <d v="2021-10-03T00:00:00"/>
    <s v="Ganddal 2"/>
    <x v="23"/>
    <n v="1"/>
    <x v="0"/>
    <n v="10"/>
    <s v=""/>
    <s v=""/>
    <m/>
    <n v="10"/>
  </r>
  <r>
    <d v="2021-10-03T00:00:00"/>
    <s v="Ganddal 2"/>
    <x v="12"/>
    <n v="1"/>
    <x v="0"/>
    <n v="10"/>
    <s v=""/>
    <s v=""/>
    <m/>
    <n v="10"/>
  </r>
  <r>
    <d v="2021-10-03T00:00:00"/>
    <s v="Ganddal 2"/>
    <x v="27"/>
    <n v="8"/>
    <x v="3"/>
    <n v="20"/>
    <s v=""/>
    <s v=""/>
    <m/>
    <n v="20"/>
  </r>
  <r>
    <d v="2021-10-03T00:00:00"/>
    <s v="Ganddal 2"/>
    <x v="3"/>
    <n v="8"/>
    <x v="3"/>
    <n v="20"/>
    <s v=""/>
    <s v=""/>
    <m/>
    <n v="20"/>
  </r>
  <r>
    <d v="2021-10-03T00:00:00"/>
    <s v="Ganddal 2"/>
    <x v="3"/>
    <n v="11"/>
    <x v="5"/>
    <n v="20"/>
    <s v=""/>
    <s v=""/>
    <m/>
    <n v="20"/>
  </r>
  <r>
    <d v="2021-10-03T00:00:00"/>
    <s v="Ganddal 2"/>
    <x v="2"/>
    <n v="11"/>
    <x v="5"/>
    <n v="20"/>
    <s v=""/>
    <s v=""/>
    <m/>
    <n v="20"/>
  </r>
  <r>
    <d v="2021-10-03T00:00:00"/>
    <s v="Ganddal 2"/>
    <x v="0"/>
    <n v="22"/>
    <x v="14"/>
    <n v="10"/>
    <s v=""/>
    <s v=""/>
    <m/>
    <n v="10"/>
  </r>
  <r>
    <d v="2021-10-05T00:00:00"/>
    <s v="Bogafjell"/>
    <x v="13"/>
    <n v="5"/>
    <x v="2"/>
    <n v="20"/>
    <n v="1"/>
    <s v="Pr minutt"/>
    <n v="4"/>
    <n v="24"/>
  </r>
  <r>
    <d v="2021-10-05T00:00:00"/>
    <s v="Bogafjell"/>
    <x v="2"/>
    <n v="5"/>
    <x v="2"/>
    <n v="20"/>
    <n v="1"/>
    <s v="Pr minutt"/>
    <n v="7"/>
    <n v="27"/>
  </r>
  <r>
    <d v="2021-10-05T00:00:00"/>
    <s v="Bogafjell"/>
    <x v="28"/>
    <n v="5"/>
    <x v="2"/>
    <n v="20"/>
    <n v="1"/>
    <s v="Pr minutt"/>
    <n v="10"/>
    <n v="30"/>
  </r>
  <r>
    <d v="2021-10-05T00:00:00"/>
    <s v="Bogafjell"/>
    <x v="29"/>
    <n v="8"/>
    <x v="3"/>
    <n v="20"/>
    <s v=""/>
    <s v=""/>
    <m/>
    <n v="20"/>
  </r>
  <r>
    <d v="2021-10-05T00:00:00"/>
    <s v="Bogafjell"/>
    <x v="30"/>
    <n v="8"/>
    <x v="3"/>
    <n v="20"/>
    <s v=""/>
    <s v=""/>
    <m/>
    <n v="20"/>
  </r>
  <r>
    <d v="2021-10-05T00:00:00"/>
    <s v="Bogafjell"/>
    <x v="31"/>
    <n v="23"/>
    <x v="15"/>
    <n v="20"/>
    <s v=""/>
    <s v=""/>
    <m/>
    <n v="20"/>
  </r>
  <r>
    <d v="2021-10-09T00:00:00"/>
    <s v="Våganes"/>
    <x v="11"/>
    <n v="5"/>
    <x v="2"/>
    <n v="40"/>
    <n v="2"/>
    <s v="Pr minutt"/>
    <n v="2"/>
    <n v="44"/>
  </r>
  <r>
    <d v="2021-10-09T00:00:00"/>
    <s v="Våganes"/>
    <x v="15"/>
    <n v="5"/>
    <x v="2"/>
    <n v="40"/>
    <n v="2"/>
    <s v="Pr minutt"/>
    <n v="3"/>
    <n v="46"/>
  </r>
  <r>
    <d v="2021-10-09T00:00:00"/>
    <s v="Våganes"/>
    <x v="21"/>
    <n v="8"/>
    <x v="3"/>
    <n v="40"/>
    <s v=""/>
    <s v=""/>
    <m/>
    <n v="40"/>
  </r>
  <r>
    <d v="2021-10-09T00:00:00"/>
    <s v="Våganes"/>
    <x v="29"/>
    <n v="11"/>
    <x v="5"/>
    <n v="40"/>
    <s v=""/>
    <s v=""/>
    <m/>
    <n v="40"/>
  </r>
  <r>
    <d v="2021-10-09T00:00:00"/>
    <s v="Våganes"/>
    <x v="0"/>
    <n v="22"/>
    <x v="14"/>
    <n v="20"/>
    <s v=""/>
    <s v=""/>
    <m/>
    <n v="20"/>
  </r>
  <r>
    <d v="2021-10-09T00:00:00"/>
    <s v="Våganes"/>
    <x v="32"/>
    <n v="24"/>
    <x v="16"/>
    <n v="40"/>
    <s v=""/>
    <s v=""/>
    <m/>
    <n v="40"/>
  </r>
  <r>
    <s v="09.10.2021*"/>
    <s v="Beer Pong"/>
    <x v="2"/>
    <n v="25"/>
    <x v="17"/>
    <n v="20"/>
    <s v=""/>
    <s v=""/>
    <m/>
    <n v="20"/>
  </r>
  <r>
    <s v="09.10.2021*"/>
    <s v="Beer Pong"/>
    <x v="33"/>
    <n v="28"/>
    <x v="18"/>
    <n v="200"/>
    <s v=""/>
    <s v=""/>
    <m/>
    <n v="200"/>
  </r>
  <r>
    <s v="09.10.2021*"/>
    <s v="Beer Pong"/>
    <x v="34"/>
    <n v="25"/>
    <x v="17"/>
    <n v="20"/>
    <s v=""/>
    <s v=""/>
    <m/>
    <n v="20"/>
  </r>
  <r>
    <s v="09.10.2021*"/>
    <s v="Beer Pong"/>
    <x v="13"/>
    <n v="25"/>
    <x v="17"/>
    <n v="20"/>
    <s v=""/>
    <s v=""/>
    <m/>
    <n v="20"/>
  </r>
  <r>
    <s v="09.10.2021*"/>
    <s v="Beer Pong"/>
    <x v="35"/>
    <n v="26"/>
    <x v="19"/>
    <n v="40"/>
    <s v=""/>
    <s v=""/>
    <m/>
    <n v="40"/>
  </r>
  <r>
    <s v="09.10.2021*"/>
    <s v="Beer Pong"/>
    <x v="26"/>
    <n v="27"/>
    <x v="20"/>
    <n v="100"/>
    <s v=""/>
    <s v=""/>
    <m/>
    <n v="100"/>
  </r>
  <r>
    <s v="09.10.2021*"/>
    <s v="Beer Pong"/>
    <x v="36"/>
    <n v="25"/>
    <x v="17"/>
    <n v="20"/>
    <s v=""/>
    <s v=""/>
    <m/>
    <n v="20"/>
  </r>
  <r>
    <s v="09.10.2021*"/>
    <s v="Beer Pong"/>
    <x v="37"/>
    <n v="25"/>
    <x v="17"/>
    <n v="20"/>
    <s v=""/>
    <s v=""/>
    <m/>
    <n v="20"/>
  </r>
  <r>
    <s v="09.10.2021*"/>
    <s v="Beer Pong"/>
    <x v="10"/>
    <n v="25"/>
    <x v="17"/>
    <n v="20"/>
    <s v=""/>
    <s v=""/>
    <m/>
    <n v="20"/>
  </r>
  <r>
    <s v="09.10.2021*"/>
    <s v="Beer Pong"/>
    <x v="10"/>
    <n v="25"/>
    <x v="17"/>
    <n v="20"/>
    <s v=""/>
    <s v=""/>
    <m/>
    <n v="20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s v=""/>
    <x v="38"/>
    <m/>
    <x v="21"/>
    <s v=""/>
    <s v=""/>
    <s v=""/>
    <m/>
    <s v=""/>
  </r>
  <r>
    <m/>
    <m/>
    <x v="38"/>
    <m/>
    <x v="22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DCC6E3E-3A98-4357-87BB-D595157B5998}" name="Spillertotal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7" indent="0" outline="1" outlineData="1" multipleFieldFilters="0">
  <location ref="A3:B45" firstHeaderRow="1" firstDataRow="1" firstDataCol="1"/>
  <pivotFields count="10">
    <pivotField showAll="0"/>
    <pivotField showAll="0"/>
    <pivotField axis="axisRow" showAll="0" sortType="ascending">
      <items count="42">
        <item sd="0" x="27"/>
        <item sd="0" x="34"/>
        <item sd="0" x="17"/>
        <item sd="0" x="22"/>
        <item sd="0" m="1" x="40"/>
        <item sd="0" x="20"/>
        <item sd="0" x="15"/>
        <item sd="0" x="12"/>
        <item sd="0" x="9"/>
        <item sd="0" x="35"/>
        <item sd="0" x="25"/>
        <item sd="0" x="32"/>
        <item sd="0" x="11"/>
        <item sd="0" x="13"/>
        <item sd="0" x="31"/>
        <item sd="0" m="1" x="39"/>
        <item sd="0" x="4"/>
        <item sd="0" x="33"/>
        <item sd="0" x="28"/>
        <item sd="0" x="7"/>
        <item sd="0" x="37"/>
        <item sd="0" x="6"/>
        <item sd="0" x="21"/>
        <item sd="0" x="2"/>
        <item sd="0" x="26"/>
        <item sd="0" x="8"/>
        <item sd="0" x="3"/>
        <item sd="0" x="19"/>
        <item sd="0" x="5"/>
        <item sd="0" x="18"/>
        <item sd="0" x="16"/>
        <item sd="0" x="36"/>
        <item sd="0" x="1"/>
        <item sd="0" x="23"/>
        <item sd="0" x="24"/>
        <item sd="0" x="10"/>
        <item sd="0" x="30"/>
        <item sd="0" x="0"/>
        <item sd="0" x="14"/>
        <item sd="0" x="29"/>
        <item x="38"/>
        <item t="default" sd="0"/>
      </items>
    </pivotField>
    <pivotField showAll="0"/>
    <pivotField axis="axisRow" showAll="0">
      <items count="25">
        <item x="21"/>
        <item x="3"/>
        <item x="0"/>
        <item sd="0" x="1"/>
        <item sd="0" x="2"/>
        <item x="4"/>
        <item x="6"/>
        <item x="5"/>
        <item x="22"/>
        <item x="7"/>
        <item x="8"/>
        <item m="1" x="23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showAll="0"/>
    <pivotField showAll="0"/>
    <pivotField showAll="0"/>
    <pivotField showAll="0"/>
    <pivotField dataField="1" showAll="0"/>
  </pivotFields>
  <rowFields count="2">
    <field x="2"/>
    <field x="4"/>
  </rowFields>
  <rowItems count="42">
    <i>
      <x/>
    </i>
    <i>
      <x v="1"/>
    </i>
    <i>
      <x v="2"/>
    </i>
    <i>
      <x v="3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 r="1">
      <x/>
    </i>
    <i r="1">
      <x v="8"/>
    </i>
    <i t="grand">
      <x/>
    </i>
  </rowItems>
  <colItems count="1">
    <i/>
  </colItems>
  <dataFields count="1">
    <dataField name="Sum of Total bot" fld="9" baseField="2" baseItem="0" numFmtId="44"/>
  </dataFields>
  <formats count="2">
    <format dxfId="36">
      <pivotArea outline="0" collapsedLevelsAreSubtotals="1" fieldPosition="0"/>
    </format>
    <format dxfId="35">
      <pivotArea dataOnly="0" labelOnly="1" outline="0" axis="axisValues" fieldPosition="0"/>
    </format>
  </formats>
  <pivotTableStyleInfo name="PivotStyleMedium1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0B1D09D-FD9C-422B-9F92-054E5E94506A}" name="PivotTable1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7" indent="0" outline="1" outlineData="1" multipleFieldFilters="0" fieldListSortAscending="1">
  <location ref="C27:D72" firstHeaderRow="1" firstDataRow="1" firstDataCol="1"/>
  <pivotFields count="10">
    <pivotField showAll="0"/>
    <pivotField showAll="0"/>
    <pivotField axis="axisRow" showAll="0" sortType="ascending">
      <items count="42">
        <item sd="0" x="27"/>
        <item x="34"/>
        <item sd="0" x="17"/>
        <item sd="0" x="22"/>
        <item sd="0" m="1" x="40"/>
        <item sd="0" x="20"/>
        <item sd="0" x="15"/>
        <item sd="0" x="12"/>
        <item sd="0" x="9"/>
        <item x="35"/>
        <item sd="0" x="25"/>
        <item sd="0" x="32"/>
        <item sd="0" x="11"/>
        <item sd="0" x="13"/>
        <item sd="0" x="31"/>
        <item sd="0" m="1" x="39"/>
        <item sd="0" x="4"/>
        <item x="33"/>
        <item sd="0" x="28"/>
        <item sd="0" x="7"/>
        <item x="37"/>
        <item sd="0" x="6"/>
        <item sd="0" x="21"/>
        <item sd="0" x="2"/>
        <item sd="0" x="26"/>
        <item sd="0" x="8"/>
        <item sd="0" x="3"/>
        <item sd="0" x="19"/>
        <item sd="0" x="5"/>
        <item sd="0" x="18"/>
        <item sd="0" x="16"/>
        <item x="36"/>
        <item sd="0" x="1"/>
        <item sd="0" x="23"/>
        <item sd="0" x="24"/>
        <item sd="0" x="10"/>
        <item sd="0" x="30"/>
        <item sd="0" x="0"/>
        <item sd="0" x="14"/>
        <item sd="0" x="29"/>
        <item sd="0" x="38"/>
        <item t="default" sd="0"/>
      </items>
    </pivotField>
    <pivotField showAll="0"/>
    <pivotField axis="axisRow" showAll="0">
      <items count="25">
        <item x="21"/>
        <item x="3"/>
        <item x="0"/>
        <item x="1"/>
        <item x="2"/>
        <item x="4"/>
        <item x="6"/>
        <item x="5"/>
        <item x="22"/>
        <item x="7"/>
        <item x="8"/>
        <item m="1" x="23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showAll="0"/>
    <pivotField showAll="0"/>
    <pivotField showAll="0"/>
    <pivotField showAll="0"/>
    <pivotField dataField="1" showAll="0"/>
  </pivotFields>
  <rowFields count="2">
    <field x="2"/>
    <field x="4"/>
  </rowFields>
  <rowItems count="45">
    <i>
      <x/>
    </i>
    <i>
      <x v="1"/>
    </i>
    <i r="1">
      <x v="20"/>
    </i>
    <i>
      <x v="2"/>
    </i>
    <i>
      <x v="3"/>
    </i>
    <i>
      <x v="5"/>
    </i>
    <i>
      <x v="6"/>
    </i>
    <i>
      <x v="7"/>
    </i>
    <i>
      <x v="8"/>
    </i>
    <i>
      <x v="9"/>
    </i>
    <i r="1">
      <x v="22"/>
    </i>
    <i>
      <x v="10"/>
    </i>
    <i>
      <x v="11"/>
    </i>
    <i>
      <x v="12"/>
    </i>
    <i>
      <x v="13"/>
    </i>
    <i>
      <x v="14"/>
    </i>
    <i>
      <x v="16"/>
    </i>
    <i>
      <x v="17"/>
    </i>
    <i r="1">
      <x v="21"/>
    </i>
    <i>
      <x v="18"/>
    </i>
    <i>
      <x v="19"/>
    </i>
    <i>
      <x v="20"/>
    </i>
    <i r="1"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r="1">
      <x v="20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 t="grand">
      <x/>
    </i>
  </rowItems>
  <colItems count="1">
    <i/>
  </colItems>
  <dataFields count="1">
    <dataField name="Sum of Total bot" fld="9" baseField="2" baseItem="0" numFmtId="44"/>
  </dataFields>
  <formats count="8">
    <format dxfId="34">
      <pivotArea outline="0" collapsedLevelsAreSubtotals="1" fieldPosition="0"/>
    </format>
    <format dxfId="33">
      <pivotArea dataOnly="0" labelOnly="1" outline="0" axis="axisValues" fieldPosition="0"/>
    </format>
    <format dxfId="32">
      <pivotArea type="all" dataOnly="0" outline="0" fieldPosition="0"/>
    </format>
    <format dxfId="31">
      <pivotArea outline="0" collapsedLevelsAreSubtotals="1" fieldPosition="0"/>
    </format>
    <format dxfId="30">
      <pivotArea field="2" type="button" dataOnly="0" labelOnly="1" outline="0" axis="axisRow" fieldPosition="0"/>
    </format>
    <format dxfId="29">
      <pivotArea dataOnly="0" labelOnly="1" fieldPosition="0">
        <references count="1">
          <reference field="2" count="0"/>
        </references>
      </pivotArea>
    </format>
    <format dxfId="28">
      <pivotArea dataOnly="0" labelOnly="1" grandRow="1" outline="0" fieldPosition="0"/>
    </format>
    <format dxfId="27">
      <pivotArea dataOnly="0" labelOnly="1" outline="0" axis="axisValues" fieldPosition="0"/>
    </format>
  </formats>
  <pivotTableStyleInfo name="PivotStyleMedium10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refreshOnLoad="1" connectionId="1" xr16:uid="{00000000-0016-0000-0300-000000000000}" autoFormatId="16" applyNumberFormats="0" applyBorderFormats="0" applyFontFormats="0" applyPatternFormats="0" applyAlignmentFormats="0" applyWidthHeightFormats="0">
  <queryTableRefresh nextId="8" unboundColumnsRight="1">
    <queryTableFields count="7">
      <queryTableField id="1" name="#" tableColumnId="1"/>
      <queryTableField id="2" name="Navn" tableColumnId="2"/>
      <queryTableField id="3" name="Kamper" tableColumnId="3"/>
      <queryTableField id="4" name="Mål" tableColumnId="4"/>
      <queryTableField id="5" name="Nat." tableColumnId="5"/>
      <queryTableField id="6" name="Født" tableColumnId="6"/>
      <queryTableField id="7" dataBound="0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664730D-C6D4-4CD6-BC65-9F3529596951}" name="Tropp" displayName="Tropp" ref="A1:G53" tableType="queryTable" totalsRowShown="0">
  <autoFilter ref="A1:G53" xr:uid="{3664730D-C6D4-4CD6-BC65-9F3529596951}"/>
  <sortState xmlns:xlrd2="http://schemas.microsoft.com/office/spreadsheetml/2017/richdata2" ref="A2:G53">
    <sortCondition ref="B1:B53"/>
  </sortState>
  <tableColumns count="7">
    <tableColumn id="1" xr3:uid="{AA63B8A6-D64D-4A01-B5D1-94340F695789}" uniqueName="1" name="#" queryTableFieldId="1"/>
    <tableColumn id="2" xr3:uid="{E98A14A2-8248-4C70-8ED9-FEE257964F9C}" uniqueName="2" name="Navn" queryTableFieldId="2" dataDxfId="2"/>
    <tableColumn id="3" xr3:uid="{63E53B7B-5763-4E2D-9535-2C586683A746}" uniqueName="3" name="Kamper" queryTableFieldId="3"/>
    <tableColumn id="4" xr3:uid="{2FBD6B5D-D6AF-46BB-95BB-B464721C9ED4}" uniqueName="4" name="Mål" queryTableFieldId="4"/>
    <tableColumn id="5" xr3:uid="{7D57D427-717D-442C-A807-F47F00350619}" uniqueName="5" name="Nat." queryTableFieldId="5" dataDxfId="1"/>
    <tableColumn id="6" xr3:uid="{4F110232-AA5E-4221-A330-6EFF0EC0E6FD}" uniqueName="6" name="Født" queryTableFieldId="6" dataDxfId="0"/>
    <tableColumn id="7" xr3:uid="{3FF1A283-56C1-4C2F-A32F-D1AE0865B3D5}" uniqueName="7" name="Total bot" queryTableFieldId="7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E7A95-1FA3-49A8-9CE8-39AD7CFA00A6}">
  <dimension ref="A1:C35"/>
  <sheetViews>
    <sheetView tabSelected="1" workbookViewId="0">
      <pane ySplit="2" topLeftCell="A5" activePane="bottomLeft" state="frozen"/>
      <selection pane="bottomLeft" activeCell="E15" sqref="E15"/>
    </sheetView>
  </sheetViews>
  <sheetFormatPr defaultColWidth="9.140625" defaultRowHeight="15" x14ac:dyDescent="0.25"/>
  <cols>
    <col min="1" max="1" width="12.5703125" style="3" bestFit="1" customWidth="1"/>
    <col min="2" max="2" width="9.140625" style="3"/>
    <col min="3" max="3" width="54.85546875" style="3" bestFit="1" customWidth="1"/>
    <col min="4" max="16384" width="9.140625" style="3"/>
  </cols>
  <sheetData>
    <row r="1" spans="1:3" x14ac:dyDescent="0.25">
      <c r="A1" s="3" t="s">
        <v>98</v>
      </c>
      <c r="B1" s="3" t="s">
        <v>99</v>
      </c>
    </row>
    <row r="2" spans="1:3" ht="7.5" customHeight="1" x14ac:dyDescent="0.25"/>
    <row r="3" spans="1:3" x14ac:dyDescent="0.25">
      <c r="A3" s="1" t="s">
        <v>95</v>
      </c>
      <c r="B3" s="3" t="s">
        <v>96</v>
      </c>
    </row>
    <row r="4" spans="1:3" x14ac:dyDescent="0.25">
      <c r="B4" s="3" t="s">
        <v>97</v>
      </c>
    </row>
    <row r="5" spans="1:3" ht="30" x14ac:dyDescent="0.25">
      <c r="C5" s="37" t="s">
        <v>100</v>
      </c>
    </row>
    <row r="6" spans="1:3" x14ac:dyDescent="0.25">
      <c r="B6" s="3" t="s">
        <v>103</v>
      </c>
      <c r="C6" s="37"/>
    </row>
    <row r="7" spans="1:3" x14ac:dyDescent="0.25">
      <c r="B7" s="3" t="s">
        <v>104</v>
      </c>
      <c r="C7" s="37"/>
    </row>
    <row r="8" spans="1:3" x14ac:dyDescent="0.25">
      <c r="B8" s="3" t="s">
        <v>130</v>
      </c>
      <c r="C8" s="37"/>
    </row>
    <row r="9" spans="1:3" ht="60" x14ac:dyDescent="0.25">
      <c r="C9" s="37" t="s">
        <v>116</v>
      </c>
    </row>
    <row r="11" spans="1:3" x14ac:dyDescent="0.25">
      <c r="A11" s="39" t="s">
        <v>3</v>
      </c>
      <c r="B11" s="3" t="s">
        <v>101</v>
      </c>
    </row>
    <row r="12" spans="1:3" x14ac:dyDescent="0.25">
      <c r="C12" s="3" t="s">
        <v>102</v>
      </c>
    </row>
    <row r="14" spans="1:3" x14ac:dyDescent="0.25">
      <c r="A14" s="38" t="s">
        <v>71</v>
      </c>
      <c r="B14" s="3" t="s">
        <v>105</v>
      </c>
    </row>
    <row r="15" spans="1:3" x14ac:dyDescent="0.25">
      <c r="B15" s="3" t="s">
        <v>106</v>
      </c>
    </row>
    <row r="17" spans="1:3" x14ac:dyDescent="0.25">
      <c r="A17" s="41" t="s">
        <v>107</v>
      </c>
      <c r="B17" s="3" t="s">
        <v>108</v>
      </c>
    </row>
    <row r="18" spans="1:3" x14ac:dyDescent="0.25">
      <c r="C18" s="3" t="s">
        <v>109</v>
      </c>
    </row>
    <row r="20" spans="1:3" x14ac:dyDescent="0.25">
      <c r="A20" s="40" t="s">
        <v>110</v>
      </c>
      <c r="B20" s="3" t="s">
        <v>112</v>
      </c>
    </row>
    <row r="21" spans="1:3" x14ac:dyDescent="0.25">
      <c r="C21" s="3" t="s">
        <v>113</v>
      </c>
    </row>
    <row r="22" spans="1:3" x14ac:dyDescent="0.25">
      <c r="C22" s="3" t="s">
        <v>114</v>
      </c>
    </row>
    <row r="24" spans="1:3" x14ac:dyDescent="0.25">
      <c r="A24" s="55" t="s">
        <v>126</v>
      </c>
      <c r="B24" s="3" t="s">
        <v>128</v>
      </c>
    </row>
    <row r="25" spans="1:3" x14ac:dyDescent="0.25">
      <c r="C25" s="3" t="s">
        <v>129</v>
      </c>
    </row>
    <row r="27" spans="1:3" x14ac:dyDescent="0.25">
      <c r="A27" s="56" t="s">
        <v>119</v>
      </c>
      <c r="B27" s="3" t="s">
        <v>127</v>
      </c>
    </row>
    <row r="29" spans="1:3" x14ac:dyDescent="0.25">
      <c r="A29" s="57" t="s">
        <v>142</v>
      </c>
      <c r="B29" s="3" t="s">
        <v>143</v>
      </c>
    </row>
    <row r="30" spans="1:3" x14ac:dyDescent="0.25">
      <c r="C30" s="3" t="s">
        <v>144</v>
      </c>
    </row>
    <row r="31" spans="1:3" x14ac:dyDescent="0.25">
      <c r="C31" s="3" t="s">
        <v>145</v>
      </c>
    </row>
    <row r="32" spans="1:3" x14ac:dyDescent="0.25">
      <c r="C32" s="3" t="s">
        <v>146</v>
      </c>
    </row>
    <row r="35" spans="1:3" x14ac:dyDescent="0.25">
      <c r="A35" s="92" t="s">
        <v>117</v>
      </c>
      <c r="B35" s="92"/>
      <c r="C35" s="92"/>
    </row>
  </sheetData>
  <mergeCells count="1">
    <mergeCell ref="A35:C3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DAE06-941E-498D-BE93-1E16622C42B2}">
  <sheetPr>
    <tabColor rgb="FFFFC000"/>
    <pageSetUpPr fitToPage="1"/>
  </sheetPr>
  <dimension ref="A1:Q299"/>
  <sheetViews>
    <sheetView workbookViewId="0">
      <pane ySplit="5" topLeftCell="A42" activePane="bottomLeft" state="frozen"/>
      <selection activeCell="B1" sqref="B1"/>
      <selection pane="bottomLeft" activeCell="J93" sqref="J93:J102"/>
    </sheetView>
  </sheetViews>
  <sheetFormatPr defaultColWidth="9.140625" defaultRowHeight="15" x14ac:dyDescent="0.25"/>
  <cols>
    <col min="1" max="1" width="11.28515625" style="32" customWidth="1"/>
    <col min="2" max="2" width="14.140625" style="6" customWidth="1"/>
    <col min="3" max="3" width="24.140625" style="6" bestFit="1" customWidth="1"/>
    <col min="4" max="4" width="4.28515625" style="18" bestFit="1" customWidth="1"/>
    <col min="5" max="5" width="31.7109375" style="6" bestFit="1" customWidth="1"/>
    <col min="6" max="6" width="13.5703125" style="7" customWidth="1"/>
    <col min="7" max="7" width="10.5703125" style="7" bestFit="1" customWidth="1"/>
    <col min="8" max="8" width="10.5703125" style="28" customWidth="1"/>
    <col min="9" max="9" width="13.5703125" style="18" customWidth="1"/>
    <col min="10" max="10" width="13.5703125" style="7" customWidth="1"/>
    <col min="11" max="11" width="8.42578125" style="5" bestFit="1" customWidth="1"/>
    <col min="12" max="12" width="9.140625" style="5"/>
    <col min="13" max="13" width="15.7109375" style="5" customWidth="1"/>
    <col min="14" max="14" width="9.140625" style="5"/>
    <col min="15" max="15" width="15" style="5" bestFit="1" customWidth="1"/>
    <col min="16" max="16384" width="9.140625" style="5"/>
  </cols>
  <sheetData>
    <row r="1" spans="1:17" ht="7.5" customHeight="1" x14ac:dyDescent="0.25">
      <c r="A1" s="29"/>
      <c r="B1" s="36"/>
      <c r="C1" s="36"/>
      <c r="D1" s="36"/>
      <c r="E1" s="43"/>
      <c r="F1" s="44"/>
      <c r="G1" s="47"/>
      <c r="H1" s="48"/>
      <c r="I1" s="49"/>
      <c r="J1" s="11"/>
    </row>
    <row r="2" spans="1:17" s="10" customFormat="1" ht="15" customHeight="1" x14ac:dyDescent="0.25">
      <c r="A2" s="99" t="s">
        <v>0</v>
      </c>
      <c r="B2" s="99"/>
      <c r="C2" s="99"/>
      <c r="D2" s="99"/>
      <c r="E2" s="45"/>
      <c r="F2" s="45"/>
      <c r="G2" s="93" t="s">
        <v>94</v>
      </c>
      <c r="H2" s="100">
        <f>SUBTOTAL(9,$J:$J)</f>
        <v>2382</v>
      </c>
      <c r="I2" s="101"/>
      <c r="J2" s="11"/>
      <c r="K2" s="93" t="s">
        <v>183</v>
      </c>
      <c r="L2" s="100">
        <f>SUM(Innbetaling!C:C)</f>
        <v>1198</v>
      </c>
      <c r="M2" s="101"/>
      <c r="O2" s="93" t="s">
        <v>184</v>
      </c>
      <c r="P2" s="95">
        <f>L2/H2*100</f>
        <v>50.293870696893372</v>
      </c>
      <c r="Q2" s="96"/>
    </row>
    <row r="3" spans="1:17" s="10" customFormat="1" ht="15" customHeight="1" x14ac:dyDescent="0.25">
      <c r="A3" s="99"/>
      <c r="B3" s="99"/>
      <c r="C3" s="99"/>
      <c r="D3" s="99"/>
      <c r="E3" s="45"/>
      <c r="F3" s="43"/>
      <c r="G3" s="94"/>
      <c r="H3" s="102"/>
      <c r="I3" s="103"/>
      <c r="J3" s="11"/>
      <c r="K3" s="94"/>
      <c r="L3" s="102"/>
      <c r="M3" s="103"/>
      <c r="O3" s="94"/>
      <c r="P3" s="97"/>
      <c r="Q3" s="98"/>
    </row>
    <row r="4" spans="1:17" s="10" customFormat="1" ht="7.5" customHeight="1" thickBot="1" x14ac:dyDescent="0.3">
      <c r="A4" s="42"/>
      <c r="B4" s="42"/>
      <c r="C4" s="42"/>
      <c r="D4" s="42"/>
      <c r="E4" s="46"/>
      <c r="F4" s="43"/>
      <c r="J4" s="11"/>
    </row>
    <row r="5" spans="1:17" ht="15.75" thickBot="1" x14ac:dyDescent="0.3">
      <c r="A5" s="30" t="s">
        <v>1</v>
      </c>
      <c r="B5" s="77" t="s">
        <v>83</v>
      </c>
      <c r="C5" s="12" t="s">
        <v>2</v>
      </c>
      <c r="D5" s="12" t="s">
        <v>47</v>
      </c>
      <c r="E5" s="13" t="s">
        <v>115</v>
      </c>
      <c r="F5" s="14" t="s">
        <v>67</v>
      </c>
      <c r="G5" s="14" t="s">
        <v>63</v>
      </c>
      <c r="H5" s="26" t="s">
        <v>70</v>
      </c>
      <c r="I5" s="12" t="s">
        <v>68</v>
      </c>
      <c r="J5" s="15" t="s">
        <v>69</v>
      </c>
    </row>
    <row r="6" spans="1:17" x14ac:dyDescent="0.25">
      <c r="A6" s="31">
        <v>44424</v>
      </c>
      <c r="B6" s="8" t="str">
        <f>IF($A6="","",IFERROR(IF(VLOOKUP($A6,Kamper!$A:$O,2,FALSE)="","",VLOOKUP($A6,Kamper!$A:$O,2,FALSE)),""))</f>
        <v>Lura B</v>
      </c>
      <c r="C6" s="8" t="s">
        <v>5</v>
      </c>
      <c r="D6" s="19">
        <v>1</v>
      </c>
      <c r="E6" s="8" t="str">
        <f>IF($D6="","",IFERROR(IF(VLOOKUP($D6,Lovbrudd!$A:$O,2,FALSE)="","",VLOOKUP($D6,Lovbrudd!$A:$O,2,FALSE)),""))</f>
        <v>Gult kort</v>
      </c>
      <c r="F6" s="9">
        <f>IF($D6="","",IFERROR(IF(VLOOKUP($D6,Lovbrudd!$A:$O,3,FALSE)="","",VLOOKUP($D6,Lovbrudd!$A:$O,3,FALSE)),""))</f>
        <v>10</v>
      </c>
      <c r="G6" s="9" t="str">
        <f>IF($D6="","",IFERROR(IF(VLOOKUP($D6,Lovbrudd!$A:$O,4,FALSE)="","",VLOOKUP($D6,Lovbrudd!$A:$O,4,FALSE)),""))</f>
        <v/>
      </c>
      <c r="H6" s="27" t="str">
        <f>IF($D6="","",IFERROR(IF(VLOOKUP($D6,Lovbrudd!$A:$O,5,FALSE)="","",VLOOKUP($D6,Lovbrudd!$A:$O,5,FALSE)),""))</f>
        <v/>
      </c>
      <c r="I6" s="19"/>
      <c r="J6" s="9">
        <f>IF($G6="",F6,$F6+($G6*$I6))</f>
        <v>10</v>
      </c>
    </row>
    <row r="7" spans="1:17" x14ac:dyDescent="0.25">
      <c r="A7" s="32">
        <v>44424</v>
      </c>
      <c r="B7" s="8" t="str">
        <f>IF($A7="","",IFERROR(IF(VLOOKUP($A7,Kamper!$A:$O,2,FALSE)="","",VLOOKUP($A7,Kamper!$A:$O,2,FALSE)),""))</f>
        <v>Lura B</v>
      </c>
      <c r="C7" s="6" t="s">
        <v>12</v>
      </c>
      <c r="D7" s="18">
        <v>1</v>
      </c>
      <c r="E7" s="8" t="str">
        <f>IF($D7="","",IFERROR(IF(VLOOKUP($D7,Lovbrudd!$A:$O,2,FALSE)="","",VLOOKUP($D7,Lovbrudd!$A:$O,2,FALSE)),""))</f>
        <v>Gult kort</v>
      </c>
      <c r="F7" s="9">
        <f>IF($D7="","",IFERROR(IF(VLOOKUP($D7,Lovbrudd!$A:$O,3,FALSE)="","",VLOOKUP($D7,Lovbrudd!$A:$O,3,FALSE)),""))</f>
        <v>10</v>
      </c>
      <c r="G7" s="9" t="str">
        <f>IF($D7="","",IFERROR(IF(VLOOKUP($D7,Lovbrudd!$A:$O,4,FALSE)="","",VLOOKUP($D7,Lovbrudd!$A:$O,4,FALSE)),""))</f>
        <v/>
      </c>
      <c r="H7" s="27" t="str">
        <f>IF($D7="","",IFERROR(IF(VLOOKUP($D7,Lovbrudd!$A:$O,5,FALSE)="","",VLOOKUP($D7,Lovbrudd!$A:$O,5,FALSE)),""))</f>
        <v/>
      </c>
      <c r="I7" s="19"/>
      <c r="J7" s="9">
        <f>IF($G7="",F7,$F7+($G7*$I7))</f>
        <v>10</v>
      </c>
    </row>
    <row r="8" spans="1:17" x14ac:dyDescent="0.25">
      <c r="A8" s="32">
        <v>44424</v>
      </c>
      <c r="B8" s="8" t="str">
        <f>IF($A8="","",IFERROR(IF(VLOOKUP($A8,Kamper!$A:$O,2,FALSE)="","",VLOOKUP($A8,Kamper!$A:$O,2,FALSE)),""))</f>
        <v>Lura B</v>
      </c>
      <c r="C8" s="6" t="s">
        <v>8</v>
      </c>
      <c r="D8" s="18">
        <v>1</v>
      </c>
      <c r="E8" s="8" t="str">
        <f>IF($D8="","",IFERROR(IF(VLOOKUP($D8,Lovbrudd!$A:$O,2,FALSE)="","",VLOOKUP($D8,Lovbrudd!$A:$O,2,FALSE)),""))</f>
        <v>Gult kort</v>
      </c>
      <c r="F8" s="9">
        <f>IF($D8="","",IFERROR(IF(VLOOKUP($D8,Lovbrudd!$A:$O,3,FALSE)="","",VLOOKUP($D8,Lovbrudd!$A:$O,3,FALSE)),""))</f>
        <v>10</v>
      </c>
      <c r="G8" s="9" t="str">
        <f>IF($D8="","",IFERROR(IF(VLOOKUP($D8,Lovbrudd!$A:$O,4,FALSE)="","",VLOOKUP($D8,Lovbrudd!$A:$O,4,FALSE)),""))</f>
        <v/>
      </c>
      <c r="H8" s="27" t="str">
        <f>IF($D8="","",IFERROR(IF(VLOOKUP($D8,Lovbrudd!$A:$O,5,FALSE)="","",VLOOKUP($D8,Lovbrudd!$A:$O,5,FALSE)),""))</f>
        <v/>
      </c>
      <c r="I8" s="19"/>
      <c r="J8" s="9">
        <f>IF($G8="",F8,$F8+($G8*$I8))</f>
        <v>10</v>
      </c>
    </row>
    <row r="9" spans="1:17" x14ac:dyDescent="0.25">
      <c r="A9" s="32">
        <v>44424</v>
      </c>
      <c r="B9" s="8" t="str">
        <f>IF($A9="","",IFERROR(IF(VLOOKUP($A9,Kamper!$A:$O,2,FALSE)="","",VLOOKUP($A9,Kamper!$A:$O,2,FALSE)),""))</f>
        <v>Lura B</v>
      </c>
      <c r="C9" s="6" t="s">
        <v>19</v>
      </c>
      <c r="D9" s="18">
        <v>1</v>
      </c>
      <c r="E9" s="8" t="str">
        <f>IF($D9="","",IFERROR(IF(VLOOKUP($D9,Lovbrudd!$A:$O,2,FALSE)="","",VLOOKUP($D9,Lovbrudd!$A:$O,2,FALSE)),""))</f>
        <v>Gult kort</v>
      </c>
      <c r="F9" s="9">
        <f>IF($D9="","",IFERROR(IF(VLOOKUP($D9,Lovbrudd!$A:$O,3,FALSE)="","",VLOOKUP($D9,Lovbrudd!$A:$O,3,FALSE)),""))</f>
        <v>10</v>
      </c>
      <c r="G9" s="9" t="str">
        <f>IF($D9="","",IFERROR(IF(VLOOKUP($D9,Lovbrudd!$A:$O,4,FALSE)="","",VLOOKUP($D9,Lovbrudd!$A:$O,4,FALSE)),""))</f>
        <v/>
      </c>
      <c r="H9" s="27" t="str">
        <f>IF($D9="","",IFERROR(IF(VLOOKUP($D9,Lovbrudd!$A:$O,5,FALSE)="","",VLOOKUP($D9,Lovbrudd!$A:$O,5,FALSE)),""))</f>
        <v/>
      </c>
      <c r="I9" s="19"/>
      <c r="J9" s="9">
        <f>IF($G9="",F9,$F9+($G9*$I9))</f>
        <v>10</v>
      </c>
    </row>
    <row r="10" spans="1:17" x14ac:dyDescent="0.25">
      <c r="A10" s="32">
        <v>44424</v>
      </c>
      <c r="B10" s="8" t="str">
        <f>IF($A10="","",IFERROR(IF(VLOOKUP($A10,Kamper!$A:$O,2,FALSE)="","",VLOOKUP($A10,Kamper!$A:$O,2,FALSE)),""))</f>
        <v>Lura B</v>
      </c>
      <c r="C10" s="6" t="s">
        <v>17</v>
      </c>
      <c r="D10" s="18">
        <v>1</v>
      </c>
      <c r="E10" s="8" t="str">
        <f>IF($D10="","",IFERROR(IF(VLOOKUP($D10,Lovbrudd!$A:$O,2,FALSE)="","",VLOOKUP($D10,Lovbrudd!$A:$O,2,FALSE)),""))</f>
        <v>Gult kort</v>
      </c>
      <c r="F10" s="9">
        <f>IF($D10="","",IFERROR(IF(VLOOKUP($D10,Lovbrudd!$A:$O,3,FALSE)="","",VLOOKUP($D10,Lovbrudd!$A:$O,3,FALSE)),""))</f>
        <v>10</v>
      </c>
      <c r="G10" s="9" t="str">
        <f>IF($D10="","",IFERROR(IF(VLOOKUP($D10,Lovbrudd!$A:$O,4,FALSE)="","",VLOOKUP($D10,Lovbrudd!$A:$O,4,FALSE)),""))</f>
        <v/>
      </c>
      <c r="H10" s="27" t="str">
        <f>IF($D10="","",IFERROR(IF(VLOOKUP($D10,Lovbrudd!$A:$O,5,FALSE)="","",VLOOKUP($D10,Lovbrudd!$A:$O,5,FALSE)),""))</f>
        <v/>
      </c>
      <c r="I10" s="19"/>
      <c r="J10" s="9">
        <f>IF($G10="",F10,$F10+($G10*$I10))</f>
        <v>10</v>
      </c>
    </row>
    <row r="11" spans="1:17" x14ac:dyDescent="0.25">
      <c r="A11" s="32">
        <v>44424</v>
      </c>
      <c r="B11" s="8" t="str">
        <f>IF($A11="","",IFERROR(IF(VLOOKUP($A11,Kamper!$A:$O,2,FALSE)="","",VLOOKUP($A11,Kamper!$A:$O,2,FALSE)),""))</f>
        <v>Lura B</v>
      </c>
      <c r="C11" s="6" t="s">
        <v>30</v>
      </c>
      <c r="D11" s="18">
        <v>2</v>
      </c>
      <c r="E11" s="8" t="str">
        <f>IF($D11="","",IFERROR(IF(VLOOKUP($D11,Lovbrudd!$A:$O,2,FALSE)="","",VLOOKUP($D11,Lovbrudd!$A:$O,2,FALSE)),""))</f>
        <v>Gult kort for snakking</v>
      </c>
      <c r="F11" s="9">
        <f>IF($D11="","",IFERROR(IF(VLOOKUP($D11,Lovbrudd!$A:$O,3,FALSE)="","",VLOOKUP($D11,Lovbrudd!$A:$O,3,FALSE)),""))</f>
        <v>50</v>
      </c>
      <c r="G11" s="9" t="str">
        <f>IF($D11="","",IFERROR(IF(VLOOKUP($D11,Lovbrudd!$A:$O,4,FALSE)="","",VLOOKUP($D11,Lovbrudd!$A:$O,4,FALSE)),""))</f>
        <v/>
      </c>
      <c r="H11" s="27" t="str">
        <f>IF($D11="","",IFERROR(IF(VLOOKUP($D11,Lovbrudd!$A:$O,5,FALSE)="","",VLOOKUP($D11,Lovbrudd!$A:$O,5,FALSE)),""))</f>
        <v/>
      </c>
      <c r="I11" s="19"/>
      <c r="J11" s="9">
        <f>IF($G11="",F11,$F11+($G11*$I11))</f>
        <v>50</v>
      </c>
    </row>
    <row r="12" spans="1:17" x14ac:dyDescent="0.25">
      <c r="A12" s="32">
        <v>44424</v>
      </c>
      <c r="B12" s="8" t="str">
        <f>IF($A12="","",IFERROR(IF(VLOOKUP($A12,Kamper!$A:$O,2,FALSE)="","",VLOOKUP($A12,Kamper!$A:$O,2,FALSE)),""))</f>
        <v>Lura B</v>
      </c>
      <c r="C12" s="6" t="s">
        <v>18</v>
      </c>
      <c r="D12" s="18">
        <v>5</v>
      </c>
      <c r="E12" s="8" t="str">
        <f>IF($D12="","",IFERROR(IF(VLOOKUP($D12,Lovbrudd!$A:$O,2,FALSE)="","",VLOOKUP($D12,Lovbrudd!$A:$O,2,FALSE)),""))</f>
        <v>Komme (umeldt) for sent til kamp</v>
      </c>
      <c r="F12" s="9">
        <f>IF($D12="","",IFERROR(IF(VLOOKUP($D12,Lovbrudd!$A:$O,3,FALSE)="","",VLOOKUP($D12,Lovbrudd!$A:$O,3,FALSE)),""))</f>
        <v>20</v>
      </c>
      <c r="G12" s="9">
        <f>IF($D12="","",IFERROR(IF(VLOOKUP($D12,Lovbrudd!$A:$O,4,FALSE)="","",VLOOKUP($D12,Lovbrudd!$A:$O,4,FALSE)),""))</f>
        <v>1</v>
      </c>
      <c r="H12" s="27" t="str">
        <f>IF($D12="","",IFERROR(IF(VLOOKUP($D12,Lovbrudd!$A:$O,5,FALSE)="","",VLOOKUP($D12,Lovbrudd!$A:$O,5,FALSE)),""))</f>
        <v>Pr minutt</v>
      </c>
      <c r="I12" s="19">
        <v>28</v>
      </c>
      <c r="J12" s="9">
        <f>IF($G12="",F12,$F12+($G12*$I12))</f>
        <v>48</v>
      </c>
    </row>
    <row r="13" spans="1:17" x14ac:dyDescent="0.25">
      <c r="A13" s="32">
        <v>44424</v>
      </c>
      <c r="B13" s="8" t="str">
        <f>IF($A13="","",IFERROR(IF(VLOOKUP($A13,Kamper!$A:$O,2,FALSE)="","",VLOOKUP($A13,Kamper!$A:$O,2,FALSE)),""))</f>
        <v>Lura B</v>
      </c>
      <c r="C13" s="6" t="s">
        <v>6</v>
      </c>
      <c r="D13" s="18">
        <v>8</v>
      </c>
      <c r="E13" s="8" t="str">
        <f>IF($D13="","",IFERROR(IF(VLOOKUP($D13,Lovbrudd!$A:$O,2,FALSE)="","",VLOOKUP($D13,Lovbrudd!$A:$O,2,FALSE)),""))</f>
        <v>Bli slått tunnell på i kamp</v>
      </c>
      <c r="F13" s="9">
        <f>IF($D13="","",IFERROR(IF(VLOOKUP($D13,Lovbrudd!$A:$O,3,FALSE)="","",VLOOKUP($D13,Lovbrudd!$A:$O,3,FALSE)),""))</f>
        <v>20</v>
      </c>
      <c r="G13" s="9" t="str">
        <f>IF($D13="","",IFERROR(IF(VLOOKUP($D13,Lovbrudd!$A:$O,4,FALSE)="","",VLOOKUP($D13,Lovbrudd!$A:$O,4,FALSE)),""))</f>
        <v/>
      </c>
      <c r="H13" s="27" t="str">
        <f>IF($D13="","",IFERROR(IF(VLOOKUP($D13,Lovbrudd!$A:$O,5,FALSE)="","",VLOOKUP($D13,Lovbrudd!$A:$O,5,FALSE)),""))</f>
        <v/>
      </c>
      <c r="I13" s="19"/>
      <c r="J13" s="9">
        <f>IF($G13="",F13,$F13+($G13*$I13))</f>
        <v>20</v>
      </c>
    </row>
    <row r="14" spans="1:17" x14ac:dyDescent="0.25">
      <c r="A14" s="32">
        <v>44424</v>
      </c>
      <c r="B14" s="8" t="str">
        <f>IF($A14="","",IFERROR(IF(VLOOKUP($A14,Kamper!$A:$O,2,FALSE)="","",VLOOKUP($A14,Kamper!$A:$O,2,FALSE)),""))</f>
        <v>Lura B</v>
      </c>
      <c r="C14" s="6" t="s">
        <v>26</v>
      </c>
      <c r="D14" s="18">
        <v>13</v>
      </c>
      <c r="E14" s="8" t="str">
        <f>IF($D14="","",IFERROR(IF(VLOOKUP($D14,Lovbrudd!$A:$O,2,FALSE)="","",VLOOKUP($D14,Lovbrudd!$A:$O,2,FALSE)),""))</f>
        <v>Lage straffe i kamp</v>
      </c>
      <c r="F14" s="9">
        <f>IF($D14="","",IFERROR(IF(VLOOKUP($D14,Lovbrudd!$A:$O,3,FALSE)="","",VLOOKUP($D14,Lovbrudd!$A:$O,3,FALSE)),""))</f>
        <v>20</v>
      </c>
      <c r="G14" s="9" t="str">
        <f>IF($D14="","",IFERROR(IF(VLOOKUP($D14,Lovbrudd!$A:$O,4,FALSE)="","",VLOOKUP($D14,Lovbrudd!$A:$O,4,FALSE)),""))</f>
        <v/>
      </c>
      <c r="H14" s="27" t="str">
        <f>IF($D14="","",IFERROR(IF(VLOOKUP($D14,Lovbrudd!$A:$O,5,FALSE)="","",VLOOKUP($D14,Lovbrudd!$A:$O,5,FALSE)),""))</f>
        <v/>
      </c>
      <c r="I14" s="19"/>
      <c r="J14" s="9">
        <f>IF($G14="",F14,$F14+($G14*$I14))</f>
        <v>20</v>
      </c>
    </row>
    <row r="15" spans="1:17" x14ac:dyDescent="0.25">
      <c r="A15" s="32">
        <v>44427</v>
      </c>
      <c r="B15" s="8" t="str">
        <f>IF($A15="","",IFERROR(IF(VLOOKUP($A15,Kamper!$A:$O,2,FALSE)="","",VLOOKUP($A15,Kamper!$A:$O,2,FALSE)),""))</f>
        <v>Lye IL</v>
      </c>
      <c r="C15" s="6" t="s">
        <v>27</v>
      </c>
      <c r="D15" s="18">
        <v>2</v>
      </c>
      <c r="E15" s="8" t="str">
        <f>IF($D15="","",IFERROR(IF(VLOOKUP($D15,Lovbrudd!$A:$O,2,FALSE)="","",VLOOKUP($D15,Lovbrudd!$A:$O,2,FALSE)),""))</f>
        <v>Gult kort for snakking</v>
      </c>
      <c r="F15" s="9">
        <f>IF($D15="","",IFERROR(IF(VLOOKUP($D15,Lovbrudd!$A:$O,3,FALSE)="","",VLOOKUP($D15,Lovbrudd!$A:$O,3,FALSE)),""))</f>
        <v>50</v>
      </c>
      <c r="G15" s="9" t="str">
        <f>IF($D15="","",IFERROR(IF(VLOOKUP($D15,Lovbrudd!$A:$O,4,FALSE)="","",VLOOKUP($D15,Lovbrudd!$A:$O,4,FALSE)),""))</f>
        <v/>
      </c>
      <c r="H15" s="27" t="str">
        <f>IF($D15="","",IFERROR(IF(VLOOKUP($D15,Lovbrudd!$A:$O,5,FALSE)="","",VLOOKUP($D15,Lovbrudd!$A:$O,5,FALSE)),""))</f>
        <v/>
      </c>
      <c r="I15" s="19"/>
      <c r="J15" s="9">
        <f>IF($G15="",F15,$F15+($G15*$I15))</f>
        <v>50</v>
      </c>
    </row>
    <row r="16" spans="1:17" x14ac:dyDescent="0.25">
      <c r="A16" s="32">
        <v>44427</v>
      </c>
      <c r="B16" s="8" t="str">
        <f>IF($A16="","",IFERROR(IF(VLOOKUP($A16,Kamper!$A:$O,2,FALSE)="","",VLOOKUP($A16,Kamper!$A:$O,2,FALSE)),""))</f>
        <v>Lye IL</v>
      </c>
      <c r="C16" s="6" t="s">
        <v>37</v>
      </c>
      <c r="D16" s="18">
        <v>2</v>
      </c>
      <c r="E16" s="8" t="str">
        <f>IF($D16="","",IFERROR(IF(VLOOKUP($D16,Lovbrudd!$A:$O,2,FALSE)="","",VLOOKUP($D16,Lovbrudd!$A:$O,2,FALSE)),""))</f>
        <v>Gult kort for snakking</v>
      </c>
      <c r="F16" s="9">
        <f>IF($D16="","",IFERROR(IF(VLOOKUP($D16,Lovbrudd!$A:$O,3,FALSE)="","",VLOOKUP($D16,Lovbrudd!$A:$O,3,FALSE)),""))</f>
        <v>50</v>
      </c>
      <c r="G16" s="9" t="str">
        <f>IF($D16="","",IFERROR(IF(VLOOKUP($D16,Lovbrudd!$A:$O,4,FALSE)="","",VLOOKUP($D16,Lovbrudd!$A:$O,4,FALSE)),""))</f>
        <v/>
      </c>
      <c r="H16" s="27" t="str">
        <f>IF($D16="","",IFERROR(IF(VLOOKUP($D16,Lovbrudd!$A:$O,5,FALSE)="","",VLOOKUP($D16,Lovbrudd!$A:$O,5,FALSE)),""))</f>
        <v/>
      </c>
      <c r="I16" s="19"/>
      <c r="J16" s="9">
        <f>IF($G16="",F16,$F16+($G16*$I16))</f>
        <v>50</v>
      </c>
    </row>
    <row r="17" spans="1:10" x14ac:dyDescent="0.25">
      <c r="A17" s="32">
        <v>44427</v>
      </c>
      <c r="B17" s="8" t="str">
        <f>IF($A17="","",IFERROR(IF(VLOOKUP($A17,Kamper!$A:$O,2,FALSE)="","",VLOOKUP($A17,Kamper!$A:$O,2,FALSE)),""))</f>
        <v>Lye IL</v>
      </c>
      <c r="C17" s="6" t="s">
        <v>18</v>
      </c>
      <c r="D17" s="18">
        <v>8</v>
      </c>
      <c r="E17" s="8" t="str">
        <f>IF($D17="","",IFERROR(IF(VLOOKUP($D17,Lovbrudd!$A:$O,2,FALSE)="","",VLOOKUP($D17,Lovbrudd!$A:$O,2,FALSE)),""))</f>
        <v>Bli slått tunnell på i kamp</v>
      </c>
      <c r="F17" s="9">
        <f>IF($D17="","",IFERROR(IF(VLOOKUP($D17,Lovbrudd!$A:$O,3,FALSE)="","",VLOOKUP($D17,Lovbrudd!$A:$O,3,FALSE)),""))</f>
        <v>20</v>
      </c>
      <c r="G17" s="9" t="str">
        <f>IF($D17="","",IFERROR(IF(VLOOKUP($D17,Lovbrudd!$A:$O,4,FALSE)="","",VLOOKUP($D17,Lovbrudd!$A:$O,4,FALSE)),""))</f>
        <v/>
      </c>
      <c r="H17" s="27" t="str">
        <f>IF($D17="","",IFERROR(IF(VLOOKUP($D17,Lovbrudd!$A:$O,5,FALSE)="","",VLOOKUP($D17,Lovbrudd!$A:$O,5,FALSE)),""))</f>
        <v/>
      </c>
      <c r="I17" s="19"/>
      <c r="J17" s="9">
        <f>IF($G17="",F17,$F17+($G17*$I17))</f>
        <v>20</v>
      </c>
    </row>
    <row r="18" spans="1:10" x14ac:dyDescent="0.25">
      <c r="A18" s="32">
        <v>44427</v>
      </c>
      <c r="B18" s="8" t="str">
        <f>IF($A18="","",IFERROR(IF(VLOOKUP($A18,Kamper!$A:$O,2,FALSE)="","",VLOOKUP($A18,Kamper!$A:$O,2,FALSE)),""))</f>
        <v>Lye IL</v>
      </c>
      <c r="C18" s="6" t="s">
        <v>30</v>
      </c>
      <c r="D18" s="18">
        <v>8</v>
      </c>
      <c r="E18" s="8" t="str">
        <f>IF($D18="","",IFERROR(IF(VLOOKUP($D18,Lovbrudd!$A:$O,2,FALSE)="","",VLOOKUP($D18,Lovbrudd!$A:$O,2,FALSE)),""))</f>
        <v>Bli slått tunnell på i kamp</v>
      </c>
      <c r="F18" s="9">
        <f>IF($D18="","",IFERROR(IF(VLOOKUP($D18,Lovbrudd!$A:$O,3,FALSE)="","",VLOOKUP($D18,Lovbrudd!$A:$O,3,FALSE)),""))</f>
        <v>20</v>
      </c>
      <c r="G18" s="9" t="str">
        <f>IF($D18="","",IFERROR(IF(VLOOKUP($D18,Lovbrudd!$A:$O,4,FALSE)="","",VLOOKUP($D18,Lovbrudd!$A:$O,4,FALSE)),""))</f>
        <v/>
      </c>
      <c r="H18" s="27" t="str">
        <f>IF($D18="","",IFERROR(IF(VLOOKUP($D18,Lovbrudd!$A:$O,5,FALSE)="","",VLOOKUP($D18,Lovbrudd!$A:$O,5,FALSE)),""))</f>
        <v/>
      </c>
      <c r="I18" s="19"/>
      <c r="J18" s="9">
        <f>IF($G18="",F18,$F18+($G18*$I18))</f>
        <v>20</v>
      </c>
    </row>
    <row r="19" spans="1:10" x14ac:dyDescent="0.25">
      <c r="A19" s="32">
        <v>44427</v>
      </c>
      <c r="B19" s="8" t="str">
        <f>IF($A19="","",IFERROR(IF(VLOOKUP($A19,Kamper!$A:$O,2,FALSE)="","",VLOOKUP($A19,Kamper!$A:$O,2,FALSE)),""))</f>
        <v>Lye IL</v>
      </c>
      <c r="C19" s="6" t="s">
        <v>8</v>
      </c>
      <c r="D19" s="18">
        <v>8</v>
      </c>
      <c r="E19" s="8" t="str">
        <f>IF($D19="","",IFERROR(IF(VLOOKUP($D19,Lovbrudd!$A:$O,2,FALSE)="","",VLOOKUP($D19,Lovbrudd!$A:$O,2,FALSE)),""))</f>
        <v>Bli slått tunnell på i kamp</v>
      </c>
      <c r="F19" s="9">
        <f>IF($D19="","",IFERROR(IF(VLOOKUP($D19,Lovbrudd!$A:$O,3,FALSE)="","",VLOOKUP($D19,Lovbrudd!$A:$O,3,FALSE)),""))</f>
        <v>20</v>
      </c>
      <c r="G19" s="9" t="str">
        <f>IF($D19="","",IFERROR(IF(VLOOKUP($D19,Lovbrudd!$A:$O,4,FALSE)="","",VLOOKUP($D19,Lovbrudd!$A:$O,4,FALSE)),""))</f>
        <v/>
      </c>
      <c r="H19" s="27" t="str">
        <f>IF($D19="","",IFERROR(IF(VLOOKUP($D19,Lovbrudd!$A:$O,5,FALSE)="","",VLOOKUP($D19,Lovbrudd!$A:$O,5,FALSE)),""))</f>
        <v/>
      </c>
      <c r="I19" s="19"/>
      <c r="J19" s="9">
        <f>IF($G19="",F19,$F19+($G19*$I19))</f>
        <v>20</v>
      </c>
    </row>
    <row r="20" spans="1:10" x14ac:dyDescent="0.25">
      <c r="A20" s="32">
        <v>44427</v>
      </c>
      <c r="B20" s="8" t="str">
        <f>IF($A20="","",IFERROR(IF(VLOOKUP($A20,Kamper!$A:$O,2,FALSE)="","",VLOOKUP($A20,Kamper!$A:$O,2,FALSE)),""))</f>
        <v>Lye IL</v>
      </c>
      <c r="C20" s="6" t="s">
        <v>27</v>
      </c>
      <c r="D20" s="18">
        <v>11</v>
      </c>
      <c r="E20" s="8" t="str">
        <f>IF($D20="","",IFERROR(IF(VLOOKUP($D20,Lovbrudd!$A:$O,2,FALSE)="","",VLOOKUP($D20,Lovbrudd!$A:$O,2,FALSE)),""))</f>
        <v>Tisse ved siden av banen</v>
      </c>
      <c r="F20" s="9">
        <f>IF($D20="","",IFERROR(IF(VLOOKUP($D20,Lovbrudd!$A:$O,3,FALSE)="","",VLOOKUP($D20,Lovbrudd!$A:$O,3,FALSE)),""))</f>
        <v>20</v>
      </c>
      <c r="G20" s="9" t="str">
        <f>IF($D20="","",IFERROR(IF(VLOOKUP($D20,Lovbrudd!$A:$O,4,FALSE)="","",VLOOKUP($D20,Lovbrudd!$A:$O,4,FALSE)),""))</f>
        <v/>
      </c>
      <c r="H20" s="27" t="str">
        <f>IF($D20="","",IFERROR(IF(VLOOKUP($D20,Lovbrudd!$A:$O,5,FALSE)="","",VLOOKUP($D20,Lovbrudd!$A:$O,5,FALSE)),""))</f>
        <v/>
      </c>
      <c r="I20" s="19"/>
      <c r="J20" s="9">
        <f>IF($G20="",F20,$F20+($G20*$I20))</f>
        <v>20</v>
      </c>
    </row>
    <row r="21" spans="1:10" x14ac:dyDescent="0.25">
      <c r="A21" s="32">
        <v>44427</v>
      </c>
      <c r="B21" s="8" t="str">
        <f>IF($A21="","",IFERROR(IF(VLOOKUP($A21,Kamper!$A:$O,2,FALSE)="","",VLOOKUP($A21,Kamper!$A:$O,2,FALSE)),""))</f>
        <v>Lye IL</v>
      </c>
      <c r="C21" s="6" t="s">
        <v>18</v>
      </c>
      <c r="D21" s="18">
        <v>13</v>
      </c>
      <c r="E21" s="8" t="str">
        <f>IF($D21="","",IFERROR(IF(VLOOKUP($D21,Lovbrudd!$A:$O,2,FALSE)="","",VLOOKUP($D21,Lovbrudd!$A:$O,2,FALSE)),""))</f>
        <v>Lage straffe i kamp</v>
      </c>
      <c r="F21" s="9">
        <f>IF($D21="","",IFERROR(IF(VLOOKUP($D21,Lovbrudd!$A:$O,3,FALSE)="","",VLOOKUP($D21,Lovbrudd!$A:$O,3,FALSE)),""))</f>
        <v>20</v>
      </c>
      <c r="G21" s="9" t="str">
        <f>IF($D21="","",IFERROR(IF(VLOOKUP($D21,Lovbrudd!$A:$O,4,FALSE)="","",VLOOKUP($D21,Lovbrudd!$A:$O,4,FALSE)),""))</f>
        <v/>
      </c>
      <c r="H21" s="27" t="str">
        <f>IF($D21="","",IFERROR(IF(VLOOKUP($D21,Lovbrudd!$A:$O,5,FALSE)="","",VLOOKUP($D21,Lovbrudd!$A:$O,5,FALSE)),""))</f>
        <v/>
      </c>
      <c r="I21" s="19"/>
      <c r="J21" s="9">
        <f>IF($G21="",F21,$F21+($G21*$I21))</f>
        <v>20</v>
      </c>
    </row>
    <row r="22" spans="1:10" x14ac:dyDescent="0.25">
      <c r="A22" s="32">
        <v>44427</v>
      </c>
      <c r="B22" s="8" t="str">
        <f>IF($A22="","",IFERROR(IF(VLOOKUP($A22,Kamper!$A:$O,2,FALSE)="","",VLOOKUP($A22,Kamper!$A:$O,2,FALSE)),""))</f>
        <v>Lye IL</v>
      </c>
      <c r="C22" s="6" t="s">
        <v>8</v>
      </c>
      <c r="D22" s="18">
        <v>15</v>
      </c>
      <c r="E22" s="8" t="str">
        <f>IF($D22="","",IFERROR(IF(VLOOKUP($D22,Lovbrudd!$A:$O,2,FALSE)="","",VLOOKUP($D22,Lovbrudd!$A:$O,2,FALSE)),""))</f>
        <v>Tapt Coin Toss - spill mot sol</v>
      </c>
      <c r="F22" s="9">
        <f>IF($D22="","",IFERROR(IF(VLOOKUP($D22,Lovbrudd!$A:$O,3,FALSE)="","",VLOOKUP($D22,Lovbrudd!$A:$O,3,FALSE)),""))</f>
        <v>10</v>
      </c>
      <c r="G22" s="9" t="str">
        <f>IF($D22="","",IFERROR(IF(VLOOKUP($D22,Lovbrudd!$A:$O,4,FALSE)="","",VLOOKUP($D22,Lovbrudd!$A:$O,4,FALSE)),""))</f>
        <v/>
      </c>
      <c r="H22" s="27" t="str">
        <f>IF($D22="","",IFERROR(IF(VLOOKUP($D22,Lovbrudd!$A:$O,5,FALSE)="","",VLOOKUP($D22,Lovbrudd!$A:$O,5,FALSE)),""))</f>
        <v/>
      </c>
      <c r="I22" s="19"/>
      <c r="J22" s="9">
        <f>IF($G22="",F22,$F22+($G22*$I22))</f>
        <v>10</v>
      </c>
    </row>
    <row r="23" spans="1:10" x14ac:dyDescent="0.25">
      <c r="A23" s="32">
        <v>44431</v>
      </c>
      <c r="B23" s="8" t="str">
        <f>IF($A23="","",IFERROR(IF(VLOOKUP($A23,Kamper!$A:$O,2,FALSE)="","",VLOOKUP($A23,Kamper!$A:$O,2,FALSE)),""))</f>
        <v>Gjesdal FK</v>
      </c>
      <c r="C23" s="6" t="s">
        <v>10</v>
      </c>
      <c r="D23" s="18">
        <v>1</v>
      </c>
      <c r="E23" s="8" t="str">
        <f>IF($D23="","",IFERROR(IF(VLOOKUP($D23,Lovbrudd!$A:$O,2,FALSE)="","",VLOOKUP($D23,Lovbrudd!$A:$O,2,FALSE)),""))</f>
        <v>Gult kort</v>
      </c>
      <c r="F23" s="9">
        <f>IF($D23="","",IFERROR(IF(VLOOKUP($D23,Lovbrudd!$A:$O,3,FALSE)="","",VLOOKUP($D23,Lovbrudd!$A:$O,3,FALSE)),""))</f>
        <v>10</v>
      </c>
      <c r="G23" s="9" t="str">
        <f>IF($D23="","",IFERROR(IF(VLOOKUP($D23,Lovbrudd!$A:$O,4,FALSE)="","",VLOOKUP($D23,Lovbrudd!$A:$O,4,FALSE)),""))</f>
        <v/>
      </c>
      <c r="H23" s="27" t="str">
        <f>IF($D23="","",IFERROR(IF(VLOOKUP($D23,Lovbrudd!$A:$O,5,FALSE)="","",VLOOKUP($D23,Lovbrudd!$A:$O,5,FALSE)),""))</f>
        <v/>
      </c>
      <c r="I23" s="19"/>
      <c r="J23" s="9">
        <f>IF($G23="",F23,$F23+($G23*$I23))</f>
        <v>10</v>
      </c>
    </row>
    <row r="24" spans="1:10" x14ac:dyDescent="0.25">
      <c r="A24" s="32">
        <v>44431</v>
      </c>
      <c r="B24" s="8" t="str">
        <f>IF($A24="","",IFERROR(IF(VLOOKUP($A24,Kamper!$A:$O,2,FALSE)="","",VLOOKUP($A24,Kamper!$A:$O,2,FALSE)),""))</f>
        <v>Gjesdal FK</v>
      </c>
      <c r="C24" s="6" t="s">
        <v>12</v>
      </c>
      <c r="D24" s="18">
        <v>1</v>
      </c>
      <c r="E24" s="8" t="str">
        <f>IF($D24="","",IFERROR(IF(VLOOKUP($D24,Lovbrudd!$A:$O,2,FALSE)="","",VLOOKUP($D24,Lovbrudd!$A:$O,2,FALSE)),""))</f>
        <v>Gult kort</v>
      </c>
      <c r="F24" s="9">
        <f>IF($D24="","",IFERROR(IF(VLOOKUP($D24,Lovbrudd!$A:$O,3,FALSE)="","",VLOOKUP($D24,Lovbrudd!$A:$O,3,FALSE)),""))</f>
        <v>10</v>
      </c>
      <c r="G24" s="9" t="str">
        <f>IF($D24="","",IFERROR(IF(VLOOKUP($D24,Lovbrudd!$A:$O,4,FALSE)="","",VLOOKUP($D24,Lovbrudd!$A:$O,4,FALSE)),""))</f>
        <v/>
      </c>
      <c r="H24" s="27" t="str">
        <f>IF($D24="","",IFERROR(IF(VLOOKUP($D24,Lovbrudd!$A:$O,5,FALSE)="","",VLOOKUP($D24,Lovbrudd!$A:$O,5,FALSE)),""))</f>
        <v/>
      </c>
      <c r="I24" s="19"/>
      <c r="J24" s="9">
        <f>IF($G24="",F24,$F24+($G24*$I24))</f>
        <v>10</v>
      </c>
    </row>
    <row r="25" spans="1:10" x14ac:dyDescent="0.25">
      <c r="A25" s="32">
        <v>44431</v>
      </c>
      <c r="B25" s="8" t="str">
        <f>IF($A25="","",IFERROR(IF(VLOOKUP($A25,Kamper!$A:$O,2,FALSE)="","",VLOOKUP($A25,Kamper!$A:$O,2,FALSE)),""))</f>
        <v>Gjesdal FK</v>
      </c>
      <c r="C25" s="6" t="s">
        <v>11</v>
      </c>
      <c r="D25" s="18">
        <v>1</v>
      </c>
      <c r="E25" s="8" t="str">
        <f>IF($D25="","",IFERROR(IF(VLOOKUP($D25,Lovbrudd!$A:$O,2,FALSE)="","",VLOOKUP($D25,Lovbrudd!$A:$O,2,FALSE)),""))</f>
        <v>Gult kort</v>
      </c>
      <c r="F25" s="9">
        <f>IF($D25="","",IFERROR(IF(VLOOKUP($D25,Lovbrudd!$A:$O,3,FALSE)="","",VLOOKUP($D25,Lovbrudd!$A:$O,3,FALSE)),""))</f>
        <v>10</v>
      </c>
      <c r="G25" s="9" t="str">
        <f>IF($D25="","",IFERROR(IF(VLOOKUP($D25,Lovbrudd!$A:$O,4,FALSE)="","",VLOOKUP($D25,Lovbrudd!$A:$O,4,FALSE)),""))</f>
        <v/>
      </c>
      <c r="H25" s="27" t="str">
        <f>IF($D25="","",IFERROR(IF(VLOOKUP($D25,Lovbrudd!$A:$O,5,FALSE)="","",VLOOKUP($D25,Lovbrudd!$A:$O,5,FALSE)),""))</f>
        <v/>
      </c>
      <c r="I25" s="19"/>
      <c r="J25" s="9">
        <f>IF($G25="",F25,$F25+($G25*$I25))</f>
        <v>10</v>
      </c>
    </row>
    <row r="26" spans="1:10" x14ac:dyDescent="0.25">
      <c r="A26" s="32">
        <v>44431</v>
      </c>
      <c r="B26" s="8" t="str">
        <f>IF($A26="","",IFERROR(IF(VLOOKUP($A26,Kamper!$A:$O,2,FALSE)="","",VLOOKUP($A26,Kamper!$A:$O,2,FALSE)),""))</f>
        <v>Gjesdal FK</v>
      </c>
      <c r="C26" s="6" t="s">
        <v>41</v>
      </c>
      <c r="D26" s="18">
        <v>5</v>
      </c>
      <c r="E26" s="8" t="str">
        <f>IF($D26="","",IFERROR(IF(VLOOKUP($D26,Lovbrudd!$A:$O,2,FALSE)="","",VLOOKUP($D26,Lovbrudd!$A:$O,2,FALSE)),""))</f>
        <v>Komme (umeldt) for sent til kamp</v>
      </c>
      <c r="F26" s="9">
        <f>IF($D26="","",IFERROR(IF(VLOOKUP($D26,Lovbrudd!$A:$O,3,FALSE)="","",VLOOKUP($D26,Lovbrudd!$A:$O,3,FALSE)),""))</f>
        <v>20</v>
      </c>
      <c r="G26" s="9">
        <f>IF($D26="","",IFERROR(IF(VLOOKUP($D26,Lovbrudd!$A:$O,4,FALSE)="","",VLOOKUP($D26,Lovbrudd!$A:$O,4,FALSE)),""))</f>
        <v>1</v>
      </c>
      <c r="H26" s="27" t="str">
        <f>IF($D26="","",IFERROR(IF(VLOOKUP($D26,Lovbrudd!$A:$O,5,FALSE)="","",VLOOKUP($D26,Lovbrudd!$A:$O,5,FALSE)),""))</f>
        <v>Pr minutt</v>
      </c>
      <c r="I26" s="19">
        <v>7</v>
      </c>
      <c r="J26" s="9">
        <f>IF($G26="",F26,$F26+($G26*$I26))</f>
        <v>27</v>
      </c>
    </row>
    <row r="27" spans="1:10" x14ac:dyDescent="0.25">
      <c r="A27" s="32">
        <v>44431</v>
      </c>
      <c r="B27" s="8" t="str">
        <f>IF($A27="","",IFERROR(IF(VLOOKUP($A27,Kamper!$A:$O,2,FALSE)="","",VLOOKUP($A27,Kamper!$A:$O,2,FALSE)),""))</f>
        <v>Gjesdal FK</v>
      </c>
      <c r="C27" s="6" t="s">
        <v>10</v>
      </c>
      <c r="D27" s="18">
        <v>8</v>
      </c>
      <c r="E27" s="8" t="str">
        <f>IF($D27="","",IFERROR(IF(VLOOKUP($D27,Lovbrudd!$A:$O,2,FALSE)="","",VLOOKUP($D27,Lovbrudd!$A:$O,2,FALSE)),""))</f>
        <v>Bli slått tunnell på i kamp</v>
      </c>
      <c r="F27" s="9">
        <f>IF($D27="","",IFERROR(IF(VLOOKUP($D27,Lovbrudd!$A:$O,3,FALSE)="","",VLOOKUP($D27,Lovbrudd!$A:$O,3,FALSE)),""))</f>
        <v>20</v>
      </c>
      <c r="G27" s="9" t="str">
        <f>IF($D27="","",IFERROR(IF(VLOOKUP($D27,Lovbrudd!$A:$O,4,FALSE)="","",VLOOKUP($D27,Lovbrudd!$A:$O,4,FALSE)),""))</f>
        <v/>
      </c>
      <c r="H27" s="27" t="str">
        <f>IF($D27="","",IFERROR(IF(VLOOKUP($D27,Lovbrudd!$A:$O,5,FALSE)="","",VLOOKUP($D27,Lovbrudd!$A:$O,5,FALSE)),""))</f>
        <v/>
      </c>
      <c r="I27" s="19"/>
      <c r="J27" s="9">
        <f>IF($G27="",F27,$F27+($G27*$I27))</f>
        <v>20</v>
      </c>
    </row>
    <row r="28" spans="1:10" x14ac:dyDescent="0.25">
      <c r="A28" s="32">
        <v>44431</v>
      </c>
      <c r="B28" s="8" t="str">
        <f>IF($A28="","",IFERROR(IF(VLOOKUP($A28,Kamper!$A:$O,2,FALSE)="","",VLOOKUP($A28,Kamper!$A:$O,2,FALSE)),""))</f>
        <v>Gjesdal FK</v>
      </c>
      <c r="C28" s="6" t="s">
        <v>14</v>
      </c>
      <c r="D28" s="18">
        <v>8</v>
      </c>
      <c r="E28" s="8" t="str">
        <f>IF($D28="","",IFERROR(IF(VLOOKUP($D28,Lovbrudd!$A:$O,2,FALSE)="","",VLOOKUP($D28,Lovbrudd!$A:$O,2,FALSE)),""))</f>
        <v>Bli slått tunnell på i kamp</v>
      </c>
      <c r="F28" s="9">
        <f>IF($D28="","",IFERROR(IF(VLOOKUP($D28,Lovbrudd!$A:$O,3,FALSE)="","",VLOOKUP($D28,Lovbrudd!$A:$O,3,FALSE)),""))</f>
        <v>20</v>
      </c>
      <c r="G28" s="9" t="str">
        <f>IF($D28="","",IFERROR(IF(VLOOKUP($D28,Lovbrudd!$A:$O,4,FALSE)="","",VLOOKUP($D28,Lovbrudd!$A:$O,4,FALSE)),""))</f>
        <v/>
      </c>
      <c r="H28" s="27" t="str">
        <f>IF($D28="","",IFERROR(IF(VLOOKUP($D28,Lovbrudd!$A:$O,5,FALSE)="","",VLOOKUP($D28,Lovbrudd!$A:$O,5,FALSE)),""))</f>
        <v/>
      </c>
      <c r="I28" s="19"/>
      <c r="J28" s="9">
        <f>IF($G28="",F28,$F28+($G28*$I28))</f>
        <v>20</v>
      </c>
    </row>
    <row r="29" spans="1:10" x14ac:dyDescent="0.25">
      <c r="A29" s="32">
        <v>44431</v>
      </c>
      <c r="B29" s="8" t="str">
        <f>IF($A29="","",IFERROR(IF(VLOOKUP($A29,Kamper!$A:$O,2,FALSE)="","",VLOOKUP($A29,Kamper!$A:$O,2,FALSE)),""))</f>
        <v>Gjesdal FK</v>
      </c>
      <c r="C29" s="6" t="s">
        <v>12</v>
      </c>
      <c r="D29" s="18">
        <v>15</v>
      </c>
      <c r="E29" s="8" t="str">
        <f>IF($D29="","",IFERROR(IF(VLOOKUP($D29,Lovbrudd!$A:$O,2,FALSE)="","",VLOOKUP($D29,Lovbrudd!$A:$O,2,FALSE)),""))</f>
        <v>Tapt Coin Toss - spill mot sol</v>
      </c>
      <c r="F29" s="9">
        <f>IF($D29="","",IFERROR(IF(VLOOKUP($D29,Lovbrudd!$A:$O,3,FALSE)="","",VLOOKUP($D29,Lovbrudd!$A:$O,3,FALSE)),""))</f>
        <v>10</v>
      </c>
      <c r="G29" s="9" t="str">
        <f>IF($D29="","",IFERROR(IF(VLOOKUP($D29,Lovbrudd!$A:$O,4,FALSE)="","",VLOOKUP($D29,Lovbrudd!$A:$O,4,FALSE)),""))</f>
        <v/>
      </c>
      <c r="H29" s="27" t="str">
        <f>IF($D29="","",IFERROR(IF(VLOOKUP($D29,Lovbrudd!$A:$O,5,FALSE)="","",VLOOKUP($D29,Lovbrudd!$A:$O,5,FALSE)),""))</f>
        <v/>
      </c>
      <c r="I29" s="19"/>
      <c r="J29" s="9">
        <f>IF($G29="",F29,$F29+($G29*$I29))</f>
        <v>10</v>
      </c>
    </row>
    <row r="30" spans="1:10" x14ac:dyDescent="0.25">
      <c r="A30" s="32">
        <v>44431</v>
      </c>
      <c r="B30" s="8" t="str">
        <f>IF($A30="","",IFERROR(IF(VLOOKUP($A30,Kamper!$A:$O,2,FALSE)="","",VLOOKUP($A30,Kamper!$A:$O,2,FALSE)),""))</f>
        <v>Gjesdal FK</v>
      </c>
      <c r="C30" s="6" t="s">
        <v>14</v>
      </c>
      <c r="D30" s="18">
        <v>17</v>
      </c>
      <c r="E30" s="8" t="str">
        <f>IF($D30="","",IFERROR(IF(VLOOKUP($D30,Lovbrudd!$A:$O,2,FALSE)="","",VLOOKUP($D30,Lovbrudd!$A:$O,2,FALSE)),""))</f>
        <v>Glemme å ta med drakt til kamp</v>
      </c>
      <c r="F30" s="9">
        <f>IF($D30="","",IFERROR(IF(VLOOKUP($D30,Lovbrudd!$A:$O,3,FALSE)="","",VLOOKUP($D30,Lovbrudd!$A:$O,3,FALSE)),""))</f>
        <v>50</v>
      </c>
      <c r="G30" s="9" t="str">
        <f>IF($D30="","",IFERROR(IF(VLOOKUP($D30,Lovbrudd!$A:$O,4,FALSE)="","",VLOOKUP($D30,Lovbrudd!$A:$O,4,FALSE)),""))</f>
        <v/>
      </c>
      <c r="H30" s="27" t="str">
        <f>IF($D30="","",IFERROR(IF(VLOOKUP($D30,Lovbrudd!$A:$O,5,FALSE)="","",VLOOKUP($D30,Lovbrudd!$A:$O,5,FALSE)),""))</f>
        <v/>
      </c>
      <c r="I30" s="19"/>
      <c r="J30" s="9">
        <f>IF($G30="",F30,$F30+($G30*$I30))</f>
        <v>50</v>
      </c>
    </row>
    <row r="31" spans="1:10" x14ac:dyDescent="0.25">
      <c r="A31" s="32">
        <v>44446</v>
      </c>
      <c r="B31" s="8" t="str">
        <f>IF($A31="","",IFERROR(IF(VLOOKUP($A31,Kamper!$A:$O,2,FALSE)="","",VLOOKUP($A31,Kamper!$A:$O,2,FALSE)),""))</f>
        <v>Hinna 1,5</v>
      </c>
      <c r="C31" s="6" t="s">
        <v>37</v>
      </c>
      <c r="D31" s="18">
        <v>11</v>
      </c>
      <c r="E31" s="8" t="str">
        <f>IF($D31="","",IFERROR(IF(VLOOKUP($D31,Lovbrudd!$A:$O,2,FALSE)="","",VLOOKUP($D31,Lovbrudd!$A:$O,2,FALSE)),""))</f>
        <v>Tisse ved siden av banen</v>
      </c>
      <c r="F31" s="9">
        <f>IF($D31="","",IFERROR(IF(VLOOKUP($D31,Lovbrudd!$A:$O,3,FALSE)="","",VLOOKUP($D31,Lovbrudd!$A:$O,3,FALSE)),""))</f>
        <v>20</v>
      </c>
      <c r="G31" s="9" t="str">
        <f>IF($D31="","",IFERROR(IF(VLOOKUP($D31,Lovbrudd!$A:$O,4,FALSE)="","",VLOOKUP($D31,Lovbrudd!$A:$O,4,FALSE)),""))</f>
        <v/>
      </c>
      <c r="H31" s="27" t="str">
        <f>IF($D31="","",IFERROR(IF(VLOOKUP($D31,Lovbrudd!$A:$O,5,FALSE)="","",VLOOKUP($D31,Lovbrudd!$A:$O,5,FALSE)),""))</f>
        <v/>
      </c>
      <c r="I31" s="19"/>
      <c r="J31" s="9">
        <f>IF($G31="",F31,$F31+($G31*$I31))</f>
        <v>20</v>
      </c>
    </row>
    <row r="32" spans="1:10" x14ac:dyDescent="0.25">
      <c r="A32" s="32">
        <v>44446</v>
      </c>
      <c r="B32" s="8" t="str">
        <f>IF($A32="","",IFERROR(IF(VLOOKUP($A32,Kamper!$A:$O,2,FALSE)="","",VLOOKUP($A32,Kamper!$A:$O,2,FALSE)),""))</f>
        <v>Hinna 1,5</v>
      </c>
      <c r="C32" s="6" t="s">
        <v>5</v>
      </c>
      <c r="D32" s="18">
        <v>18</v>
      </c>
      <c r="E32" s="8" t="str">
        <f>IF($D32="","",IFERROR(IF(VLOOKUP($D32,Lovbrudd!$A:$O,2,FALSE)="","",VLOOKUP($D32,Lovbrudd!$A:$O,2,FALSE)),""))</f>
        <v>Gult kort - Gratis</v>
      </c>
      <c r="F32" s="9">
        <f>IF($D32="","",IFERROR(IF(VLOOKUP($D32,Lovbrudd!$A:$O,3,FALSE)="","",VLOOKUP($D32,Lovbrudd!$A:$O,3,FALSE)),""))</f>
        <v>0</v>
      </c>
      <c r="G32" s="9" t="str">
        <f>IF($D32="","",IFERROR(IF(VLOOKUP($D32,Lovbrudd!$A:$O,4,FALSE)="","",VLOOKUP($D32,Lovbrudd!$A:$O,4,FALSE)),""))</f>
        <v/>
      </c>
      <c r="H32" s="27" t="str">
        <f>IF($D32="","",IFERROR(IF(VLOOKUP($D32,Lovbrudd!$A:$O,5,FALSE)="","",VLOOKUP($D32,Lovbrudd!$A:$O,5,FALSE)),""))</f>
        <v/>
      </c>
      <c r="I32" s="19"/>
      <c r="J32" s="9">
        <f>IF($G32="",F32,$F32+($G32*$I32))</f>
        <v>0</v>
      </c>
    </row>
    <row r="33" spans="1:10" x14ac:dyDescent="0.25">
      <c r="A33" s="32">
        <v>44446</v>
      </c>
      <c r="B33" s="8" t="str">
        <f>IF($A33="","",IFERROR(IF(VLOOKUP($A33,Kamper!$A:$O,2,FALSE)="","",VLOOKUP($A33,Kamper!$A:$O,2,FALSE)),""))</f>
        <v>Hinna 1,5</v>
      </c>
      <c r="C33" s="6" t="s">
        <v>8</v>
      </c>
      <c r="D33" s="18">
        <v>18</v>
      </c>
      <c r="E33" s="8" t="str">
        <f>IF($D33="","",IFERROR(IF(VLOOKUP($D33,Lovbrudd!$A:$O,2,FALSE)="","",VLOOKUP($D33,Lovbrudd!$A:$O,2,FALSE)),""))</f>
        <v>Gult kort - Gratis</v>
      </c>
      <c r="F33" s="9">
        <f>IF($D33="","",IFERROR(IF(VLOOKUP($D33,Lovbrudd!$A:$O,3,FALSE)="","",VLOOKUP($D33,Lovbrudd!$A:$O,3,FALSE)),""))</f>
        <v>0</v>
      </c>
      <c r="G33" s="9" t="str">
        <f>IF($D33="","",IFERROR(IF(VLOOKUP($D33,Lovbrudd!$A:$O,4,FALSE)="","",VLOOKUP($D33,Lovbrudd!$A:$O,4,FALSE)),""))</f>
        <v/>
      </c>
      <c r="H33" s="27" t="str">
        <f>IF($D33="","",IFERROR(IF(VLOOKUP($D33,Lovbrudd!$A:$O,5,FALSE)="","",VLOOKUP($D33,Lovbrudd!$A:$O,5,FALSE)),""))</f>
        <v/>
      </c>
      <c r="I33" s="19"/>
      <c r="J33" s="9">
        <f>IF($G33="",F33,$F33+($G33*$I33))</f>
        <v>0</v>
      </c>
    </row>
    <row r="34" spans="1:10" x14ac:dyDescent="0.25">
      <c r="A34" s="32">
        <v>44446</v>
      </c>
      <c r="B34" s="8" t="str">
        <f>IF($A34="","",IFERROR(IF(VLOOKUP($A34,Kamper!$A:$O,2,FALSE)="","",VLOOKUP($A34,Kamper!$A:$O,2,FALSE)),""))</f>
        <v>Hinna 1,5</v>
      </c>
      <c r="C34" s="6" t="s">
        <v>31</v>
      </c>
      <c r="D34" s="18">
        <v>18</v>
      </c>
      <c r="E34" s="8" t="str">
        <f>IF($D34="","",IFERROR(IF(VLOOKUP($D34,Lovbrudd!$A:$O,2,FALSE)="","",VLOOKUP($D34,Lovbrudd!$A:$O,2,FALSE)),""))</f>
        <v>Gult kort - Gratis</v>
      </c>
      <c r="F34" s="9">
        <f>IF($D34="","",IFERROR(IF(VLOOKUP($D34,Lovbrudd!$A:$O,3,FALSE)="","",VLOOKUP($D34,Lovbrudd!$A:$O,3,FALSE)),""))</f>
        <v>0</v>
      </c>
      <c r="G34" s="9" t="str">
        <f>IF($D34="","",IFERROR(IF(VLOOKUP($D34,Lovbrudd!$A:$O,4,FALSE)="","",VLOOKUP($D34,Lovbrudd!$A:$O,4,FALSE)),""))</f>
        <v/>
      </c>
      <c r="H34" s="27" t="str">
        <f>IF($D34="","",IFERROR(IF(VLOOKUP($D34,Lovbrudd!$A:$O,5,FALSE)="","",VLOOKUP($D34,Lovbrudd!$A:$O,5,FALSE)),""))</f>
        <v/>
      </c>
      <c r="I34" s="19"/>
      <c r="J34" s="9">
        <f>IF($G34="",F34,$F34+($G34*$I34))</f>
        <v>0</v>
      </c>
    </row>
    <row r="35" spans="1:10" x14ac:dyDescent="0.25">
      <c r="A35" s="32">
        <v>44452</v>
      </c>
      <c r="B35" s="8" t="str">
        <f>IF($A35="","",IFERROR(IF(VLOOKUP($A35,Kamper!$A:$O,2,FALSE)="","",VLOOKUP($A35,Kamper!$A:$O,2,FALSE)),""))</f>
        <v xml:space="preserve">Bogafjell </v>
      </c>
      <c r="C35" s="6" t="s">
        <v>5</v>
      </c>
      <c r="D35" s="18">
        <v>1</v>
      </c>
      <c r="E35" s="8" t="str">
        <f>IF($D35="","",IFERROR(IF(VLOOKUP($D35,Lovbrudd!$A:$O,2,FALSE)="","",VLOOKUP($D35,Lovbrudd!$A:$O,2,FALSE)),""))</f>
        <v>Gult kort</v>
      </c>
      <c r="F35" s="9">
        <f>IF($D35="","",IFERROR(IF(VLOOKUP($D35,Lovbrudd!$A:$O,3,FALSE)="","",VLOOKUP($D35,Lovbrudd!$A:$O,3,FALSE)),""))</f>
        <v>10</v>
      </c>
      <c r="G35" s="9" t="str">
        <f>IF($D35="","",IFERROR(IF(VLOOKUP($D35,Lovbrudd!$A:$O,4,FALSE)="","",VLOOKUP($D35,Lovbrudd!$A:$O,4,FALSE)),""))</f>
        <v/>
      </c>
      <c r="H35" s="27" t="str">
        <f>IF($D35="","",IFERROR(IF(VLOOKUP($D35,Lovbrudd!$A:$O,5,FALSE)="","",VLOOKUP($D35,Lovbrudd!$A:$O,5,FALSE)),""))</f>
        <v/>
      </c>
      <c r="I35" s="19"/>
      <c r="J35" s="9">
        <f>IF($G35="",F35,$F35+($G35*$I35))</f>
        <v>10</v>
      </c>
    </row>
    <row r="36" spans="1:10" x14ac:dyDescent="0.25">
      <c r="A36" s="32">
        <v>44452</v>
      </c>
      <c r="B36" s="8" t="str">
        <f>IF($A36="","",IFERROR(IF(VLOOKUP($A36,Kamper!$A:$O,2,FALSE)="","",VLOOKUP($A36,Kamper!$A:$O,2,FALSE)),""))</f>
        <v xml:space="preserve">Bogafjell </v>
      </c>
      <c r="C36" s="6" t="s">
        <v>7</v>
      </c>
      <c r="D36" s="18">
        <v>1</v>
      </c>
      <c r="E36" s="8" t="str">
        <f>IF($D36="","",IFERROR(IF(VLOOKUP($D36,Lovbrudd!$A:$O,2,FALSE)="","",VLOOKUP($D36,Lovbrudd!$A:$O,2,FALSE)),""))</f>
        <v>Gult kort</v>
      </c>
      <c r="F36" s="9">
        <f>IF($D36="","",IFERROR(IF(VLOOKUP($D36,Lovbrudd!$A:$O,3,FALSE)="","",VLOOKUP($D36,Lovbrudd!$A:$O,3,FALSE)),""))</f>
        <v>10</v>
      </c>
      <c r="G36" s="9" t="str">
        <f>IF($D36="","",IFERROR(IF(VLOOKUP($D36,Lovbrudd!$A:$O,4,FALSE)="","",VLOOKUP($D36,Lovbrudd!$A:$O,4,FALSE)),""))</f>
        <v/>
      </c>
      <c r="H36" s="27" t="str">
        <f>IF($D36="","",IFERROR(IF(VLOOKUP($D36,Lovbrudd!$A:$O,5,FALSE)="","",VLOOKUP($D36,Lovbrudd!$A:$O,5,FALSE)),""))</f>
        <v/>
      </c>
      <c r="I36" s="19"/>
      <c r="J36" s="9">
        <f>IF($G36="",F36,$F36+($G36*$I36))</f>
        <v>10</v>
      </c>
    </row>
    <row r="37" spans="1:10" x14ac:dyDescent="0.25">
      <c r="A37" s="32">
        <v>44452</v>
      </c>
      <c r="B37" s="8" t="str">
        <f>IF($A37="","",IFERROR(IF(VLOOKUP($A37,Kamper!$A:$O,2,FALSE)="","",VLOOKUP($A37,Kamper!$A:$O,2,FALSE)),""))</f>
        <v xml:space="preserve">Bogafjell </v>
      </c>
      <c r="C37" s="6" t="s">
        <v>27</v>
      </c>
      <c r="D37" s="18">
        <v>5</v>
      </c>
      <c r="E37" s="8" t="str">
        <f>IF($D37="","",IFERROR(IF(VLOOKUP($D37,Lovbrudd!$A:$O,2,FALSE)="","",VLOOKUP($D37,Lovbrudd!$A:$O,2,FALSE)),""))</f>
        <v>Komme (umeldt) for sent til kamp</v>
      </c>
      <c r="F37" s="9">
        <f>IF($D37="","",IFERROR(IF(VLOOKUP($D37,Lovbrudd!$A:$O,3,FALSE)="","",VLOOKUP($D37,Lovbrudd!$A:$O,3,FALSE)),""))</f>
        <v>20</v>
      </c>
      <c r="G37" s="9">
        <f>IF($D37="","",IFERROR(IF(VLOOKUP($D37,Lovbrudd!$A:$O,4,FALSE)="","",VLOOKUP($D37,Lovbrudd!$A:$O,4,FALSE)),""))</f>
        <v>1</v>
      </c>
      <c r="H37" s="27" t="str">
        <f>IF($D37="","",IFERROR(IF(VLOOKUP($D37,Lovbrudd!$A:$O,5,FALSE)="","",VLOOKUP($D37,Lovbrudd!$A:$O,5,FALSE)),""))</f>
        <v>Pr minutt</v>
      </c>
      <c r="I37" s="19">
        <v>5</v>
      </c>
      <c r="J37" s="9">
        <f>IF($G37="",F37,$F37+($G37*$I37))</f>
        <v>25</v>
      </c>
    </row>
    <row r="38" spans="1:10" x14ac:dyDescent="0.25">
      <c r="A38" s="32">
        <v>44452</v>
      </c>
      <c r="B38" s="8" t="str">
        <f>IF($A38="","",IFERROR(IF(VLOOKUP($A38,Kamper!$A:$O,2,FALSE)="","",VLOOKUP($A38,Kamper!$A:$O,2,FALSE)),""))</f>
        <v xml:space="preserve">Bogafjell </v>
      </c>
      <c r="C38" s="6" t="s">
        <v>7</v>
      </c>
      <c r="D38" s="18">
        <v>5</v>
      </c>
      <c r="E38" s="8" t="str">
        <f>IF($D38="","",IFERROR(IF(VLOOKUP($D38,Lovbrudd!$A:$O,2,FALSE)="","",VLOOKUP($D38,Lovbrudd!$A:$O,2,FALSE)),""))</f>
        <v>Komme (umeldt) for sent til kamp</v>
      </c>
      <c r="F38" s="9">
        <f>IF($D38="","",IFERROR(IF(VLOOKUP($D38,Lovbrudd!$A:$O,3,FALSE)="","",VLOOKUP($D38,Lovbrudd!$A:$O,3,FALSE)),""))</f>
        <v>20</v>
      </c>
      <c r="G38" s="9">
        <f>IF($D38="","",IFERROR(IF(VLOOKUP($D38,Lovbrudd!$A:$O,4,FALSE)="","",VLOOKUP($D38,Lovbrudd!$A:$O,4,FALSE)),""))</f>
        <v>1</v>
      </c>
      <c r="H38" s="27" t="str">
        <f>IF($D38="","",IFERROR(IF(VLOOKUP($D38,Lovbrudd!$A:$O,5,FALSE)="","",VLOOKUP($D38,Lovbrudd!$A:$O,5,FALSE)),""))</f>
        <v>Pr minutt</v>
      </c>
      <c r="I38" s="19">
        <v>5</v>
      </c>
      <c r="J38" s="9">
        <f>IF($G38="",F38,$F38+($G38*$I38))</f>
        <v>25</v>
      </c>
    </row>
    <row r="39" spans="1:10" x14ac:dyDescent="0.25">
      <c r="A39" s="32">
        <v>44452</v>
      </c>
      <c r="B39" s="8" t="str">
        <f>IF($A39="","",IFERROR(IF(VLOOKUP($A39,Kamper!$A:$O,2,FALSE)="","",VLOOKUP($A39,Kamper!$A:$O,2,FALSE)),""))</f>
        <v xml:space="preserve">Bogafjell </v>
      </c>
      <c r="C39" s="6" t="s">
        <v>8</v>
      </c>
      <c r="D39" s="18">
        <v>5</v>
      </c>
      <c r="E39" s="8" t="str">
        <f>IF($D39="","",IFERROR(IF(VLOOKUP($D39,Lovbrudd!$A:$O,2,FALSE)="","",VLOOKUP($D39,Lovbrudd!$A:$O,2,FALSE)),""))</f>
        <v>Komme (umeldt) for sent til kamp</v>
      </c>
      <c r="F39" s="9">
        <f>IF($D39="","",IFERROR(IF(VLOOKUP($D39,Lovbrudd!$A:$O,3,FALSE)="","",VLOOKUP($D39,Lovbrudd!$A:$O,3,FALSE)),""))</f>
        <v>20</v>
      </c>
      <c r="G39" s="9">
        <f>IF($D39="","",IFERROR(IF(VLOOKUP($D39,Lovbrudd!$A:$O,4,FALSE)="","",VLOOKUP($D39,Lovbrudd!$A:$O,4,FALSE)),""))</f>
        <v>1</v>
      </c>
      <c r="H39" s="27" t="str">
        <f>IF($D39="","",IFERROR(IF(VLOOKUP($D39,Lovbrudd!$A:$O,5,FALSE)="","",VLOOKUP($D39,Lovbrudd!$A:$O,5,FALSE)),""))</f>
        <v>Pr minutt</v>
      </c>
      <c r="I39" s="19">
        <v>5</v>
      </c>
      <c r="J39" s="9">
        <f>IF($G39="",F39,$F39+($G39*$I39))</f>
        <v>25</v>
      </c>
    </row>
    <row r="40" spans="1:10" x14ac:dyDescent="0.25">
      <c r="A40" s="32">
        <v>44452</v>
      </c>
      <c r="B40" s="8" t="str">
        <f>IF($A40="","",IFERROR(IF(VLOOKUP($A40,Kamper!$A:$O,2,FALSE)="","",VLOOKUP($A40,Kamper!$A:$O,2,FALSE)),""))</f>
        <v xml:space="preserve">Bogafjell </v>
      </c>
      <c r="C40" s="6" t="s">
        <v>11</v>
      </c>
      <c r="D40" s="18">
        <v>5</v>
      </c>
      <c r="E40" s="8" t="str">
        <f>IF($D40="","",IFERROR(IF(VLOOKUP($D40,Lovbrudd!$A:$O,2,FALSE)="","",VLOOKUP($D40,Lovbrudd!$A:$O,2,FALSE)),""))</f>
        <v>Komme (umeldt) for sent til kamp</v>
      </c>
      <c r="F40" s="9">
        <f>IF($D40="","",IFERROR(IF(VLOOKUP($D40,Lovbrudd!$A:$O,3,FALSE)="","",VLOOKUP($D40,Lovbrudd!$A:$O,3,FALSE)),""))</f>
        <v>20</v>
      </c>
      <c r="G40" s="9">
        <f>IF($D40="","",IFERROR(IF(VLOOKUP($D40,Lovbrudd!$A:$O,4,FALSE)="","",VLOOKUP($D40,Lovbrudd!$A:$O,4,FALSE)),""))</f>
        <v>1</v>
      </c>
      <c r="H40" s="27" t="str">
        <f>IF($D40="","",IFERROR(IF(VLOOKUP($D40,Lovbrudd!$A:$O,5,FALSE)="","",VLOOKUP($D40,Lovbrudd!$A:$O,5,FALSE)),""))</f>
        <v>Pr minutt</v>
      </c>
      <c r="I40" s="19">
        <v>6</v>
      </c>
      <c r="J40" s="9">
        <f>IF($G40="",F40,$F40+($G40*$I40))</f>
        <v>26</v>
      </c>
    </row>
    <row r="41" spans="1:10" x14ac:dyDescent="0.25">
      <c r="A41" s="32">
        <v>44452</v>
      </c>
      <c r="B41" s="8" t="str">
        <f>IF($A41="","",IFERROR(IF(VLOOKUP($A41,Kamper!$A:$O,2,FALSE)="","",VLOOKUP($A41,Kamper!$A:$O,2,FALSE)),""))</f>
        <v xml:space="preserve">Bogafjell </v>
      </c>
      <c r="C41" s="6" t="s">
        <v>17</v>
      </c>
      <c r="D41" s="18">
        <v>17</v>
      </c>
      <c r="E41" s="8" t="str">
        <f>IF($D41="","",IFERROR(IF(VLOOKUP($D41,Lovbrudd!$A:$O,2,FALSE)="","",VLOOKUP($D41,Lovbrudd!$A:$O,2,FALSE)),""))</f>
        <v>Glemme å ta med drakt til kamp</v>
      </c>
      <c r="F41" s="9">
        <f>IF($D41="","",IFERROR(IF(VLOOKUP($D41,Lovbrudd!$A:$O,3,FALSE)="","",VLOOKUP($D41,Lovbrudd!$A:$O,3,FALSE)),""))</f>
        <v>50</v>
      </c>
      <c r="G41" s="9" t="str">
        <f>IF($D41="","",IFERROR(IF(VLOOKUP($D41,Lovbrudd!$A:$O,4,FALSE)="","",VLOOKUP($D41,Lovbrudd!$A:$O,4,FALSE)),""))</f>
        <v/>
      </c>
      <c r="H41" s="27" t="str">
        <f>IF($D41="","",IFERROR(IF(VLOOKUP($D41,Lovbrudd!$A:$O,5,FALSE)="","",VLOOKUP($D41,Lovbrudd!$A:$O,5,FALSE)),""))</f>
        <v/>
      </c>
      <c r="I41" s="19"/>
      <c r="J41" s="9">
        <f>IF($G41="",F41,$F41+($G41*$I41))</f>
        <v>50</v>
      </c>
    </row>
    <row r="42" spans="1:10" x14ac:dyDescent="0.25">
      <c r="A42" s="32">
        <v>44452</v>
      </c>
      <c r="B42" s="8" t="str">
        <f>IF($A42="","",IFERROR(IF(VLOOKUP($A42,Kamper!$A:$O,2,FALSE)="","",VLOOKUP($A42,Kamper!$A:$O,2,FALSE)),""))</f>
        <v xml:space="preserve">Bogafjell </v>
      </c>
      <c r="C42" s="6" t="s">
        <v>17</v>
      </c>
      <c r="D42" s="18">
        <v>19</v>
      </c>
      <c r="E42" s="8" t="str">
        <f>IF($D42="","",IFERROR(IF(VLOOKUP($D42,Lovbrudd!$A:$O,2,FALSE)="","",VLOOKUP($D42,Lovbrudd!$A:$O,2,FALSE)),""))</f>
        <v>Spesial*</v>
      </c>
      <c r="F42" s="9">
        <f>IF($D42="","",IFERROR(IF(VLOOKUP($D42,Lovbrudd!$A:$O,3,FALSE)="","",VLOOKUP($D42,Lovbrudd!$A:$O,3,FALSE)),""))</f>
        <v>10</v>
      </c>
      <c r="G42" s="9" t="str">
        <f>IF($D42="","",IFERROR(IF(VLOOKUP($D42,Lovbrudd!$A:$O,4,FALSE)="","",VLOOKUP($D42,Lovbrudd!$A:$O,4,FALSE)),""))</f>
        <v/>
      </c>
      <c r="H42" s="27" t="str">
        <f>IF($D42="","",IFERROR(IF(VLOOKUP($D42,Lovbrudd!$A:$O,5,FALSE)="","",VLOOKUP($D42,Lovbrudd!$A:$O,5,FALSE)),""))</f>
        <v/>
      </c>
      <c r="I42" s="19"/>
      <c r="J42" s="9">
        <f>IF($G42="",F42,$F42+($G42*$I42))</f>
        <v>10</v>
      </c>
    </row>
    <row r="43" spans="1:10" x14ac:dyDescent="0.25">
      <c r="A43" s="32">
        <v>44460</v>
      </c>
      <c r="B43" s="8" t="str">
        <f>IF($A43="","",IFERROR(IF(VLOOKUP($A43,Kamper!$A:$O,2,FALSE)="","",VLOOKUP($A43,Kamper!$A:$O,2,FALSE)),""))</f>
        <v>Dirdal</v>
      </c>
      <c r="C43" s="6" t="s">
        <v>12</v>
      </c>
      <c r="D43" s="18">
        <v>1</v>
      </c>
      <c r="E43" s="8" t="str">
        <f>IF($D43="","",IFERROR(IF(VLOOKUP($D43,Lovbrudd!$A:$O,2,FALSE)="","",VLOOKUP($D43,Lovbrudd!$A:$O,2,FALSE)),""))</f>
        <v>Gult kort</v>
      </c>
      <c r="F43" s="9">
        <f>IF($D43="","",IFERROR(IF(VLOOKUP($D43,Lovbrudd!$A:$O,3,FALSE)="","",VLOOKUP($D43,Lovbrudd!$A:$O,3,FALSE)),""))</f>
        <v>10</v>
      </c>
      <c r="G43" s="9" t="str">
        <f>IF($D43="","",IFERROR(IF(VLOOKUP($D43,Lovbrudd!$A:$O,4,FALSE)="","",VLOOKUP($D43,Lovbrudd!$A:$O,4,FALSE)),""))</f>
        <v/>
      </c>
      <c r="H43" s="27" t="str">
        <f>IF($D43="","",IFERROR(IF(VLOOKUP($D43,Lovbrudd!$A:$O,5,FALSE)="","",VLOOKUP($D43,Lovbrudd!$A:$O,5,FALSE)),""))</f>
        <v/>
      </c>
      <c r="I43" s="19"/>
      <c r="J43" s="9">
        <f>IF($G43="",F43,$F43+($G43*$I43))</f>
        <v>10</v>
      </c>
    </row>
    <row r="44" spans="1:10" x14ac:dyDescent="0.25">
      <c r="A44" s="32">
        <v>44460</v>
      </c>
      <c r="B44" s="8" t="str">
        <f>IF($A44="","",IFERROR(IF(VLOOKUP($A44,Kamper!$A:$O,2,FALSE)="","",VLOOKUP($A44,Kamper!$A:$O,2,FALSE)),""))</f>
        <v>Dirdal</v>
      </c>
      <c r="C44" s="6" t="s">
        <v>33</v>
      </c>
      <c r="D44" s="18">
        <v>2</v>
      </c>
      <c r="E44" s="8" t="str">
        <f>IF($D44="","",IFERROR(IF(VLOOKUP($D44,Lovbrudd!$A:$O,2,FALSE)="","",VLOOKUP($D44,Lovbrudd!$A:$O,2,FALSE)),""))</f>
        <v>Gult kort for snakking</v>
      </c>
      <c r="F44" s="9">
        <f>IF($D44="","",IFERROR(IF(VLOOKUP($D44,Lovbrudd!$A:$O,3,FALSE)="","",VLOOKUP($D44,Lovbrudd!$A:$O,3,FALSE)),""))</f>
        <v>50</v>
      </c>
      <c r="G44" s="9" t="str">
        <f>IF($D44="","",IFERROR(IF(VLOOKUP($D44,Lovbrudd!$A:$O,4,FALSE)="","",VLOOKUP($D44,Lovbrudd!$A:$O,4,FALSE)),""))</f>
        <v/>
      </c>
      <c r="H44" s="27" t="str">
        <f>IF($D44="","",IFERROR(IF(VLOOKUP($D44,Lovbrudd!$A:$O,5,FALSE)="","",VLOOKUP($D44,Lovbrudd!$A:$O,5,FALSE)),""))</f>
        <v/>
      </c>
      <c r="I44" s="19"/>
      <c r="J44" s="9">
        <f>IF($G44="",F44,$F44+($G44*$I44))</f>
        <v>50</v>
      </c>
    </row>
    <row r="45" spans="1:10" x14ac:dyDescent="0.25">
      <c r="A45" s="32">
        <v>44460</v>
      </c>
      <c r="B45" s="8" t="str">
        <f>IF($A45="","",IFERROR(IF(VLOOKUP($A45,Kamper!$A:$O,2,FALSE)="","",VLOOKUP($A45,Kamper!$A:$O,2,FALSE)),""))</f>
        <v>Dirdal</v>
      </c>
      <c r="C45" s="6" t="s">
        <v>33</v>
      </c>
      <c r="D45" s="18">
        <v>5</v>
      </c>
      <c r="E45" s="8" t="str">
        <f>IF($D45="","",IFERROR(IF(VLOOKUP($D45,Lovbrudd!$A:$O,2,FALSE)="","",VLOOKUP($D45,Lovbrudd!$A:$O,2,FALSE)),""))</f>
        <v>Komme (umeldt) for sent til kamp</v>
      </c>
      <c r="F45" s="9">
        <f>IF($D45="","",IFERROR(IF(VLOOKUP($D45,Lovbrudd!$A:$O,3,FALSE)="","",VLOOKUP($D45,Lovbrudd!$A:$O,3,FALSE)),""))</f>
        <v>20</v>
      </c>
      <c r="G45" s="9">
        <f>IF($D45="","",IFERROR(IF(VLOOKUP($D45,Lovbrudd!$A:$O,4,FALSE)="","",VLOOKUP($D45,Lovbrudd!$A:$O,4,FALSE)),""))</f>
        <v>1</v>
      </c>
      <c r="H45" s="27" t="str">
        <f>IF($D45="","",IFERROR(IF(VLOOKUP($D45,Lovbrudd!$A:$O,5,FALSE)="","",VLOOKUP($D45,Lovbrudd!$A:$O,5,FALSE)),""))</f>
        <v>Pr minutt</v>
      </c>
      <c r="I45" s="19">
        <v>1</v>
      </c>
      <c r="J45" s="9">
        <f>IF($G45="",F45,$F45+($G45*$I45))</f>
        <v>21</v>
      </c>
    </row>
    <row r="46" spans="1:10" x14ac:dyDescent="0.25">
      <c r="A46" s="32">
        <v>44460</v>
      </c>
      <c r="B46" s="8" t="str">
        <f>IF($A46="","",IFERROR(IF(VLOOKUP($A46,Kamper!$A:$O,2,FALSE)="","",VLOOKUP($A46,Kamper!$A:$O,2,FALSE)),""))</f>
        <v>Dirdal</v>
      </c>
      <c r="C46" s="6" t="s">
        <v>14</v>
      </c>
      <c r="D46" s="18">
        <v>5</v>
      </c>
      <c r="E46" s="8" t="str">
        <f>IF($D46="","",IFERROR(IF(VLOOKUP($D46,Lovbrudd!$A:$O,2,FALSE)="","",VLOOKUP($D46,Lovbrudd!$A:$O,2,FALSE)),""))</f>
        <v>Komme (umeldt) for sent til kamp</v>
      </c>
      <c r="F46" s="9">
        <f>IF($D46="","",IFERROR(IF(VLOOKUP($D46,Lovbrudd!$A:$O,3,FALSE)="","",VLOOKUP($D46,Lovbrudd!$A:$O,3,FALSE)),""))</f>
        <v>20</v>
      </c>
      <c r="G46" s="9">
        <f>IF($D46="","",IFERROR(IF(VLOOKUP($D46,Lovbrudd!$A:$O,4,FALSE)="","",VLOOKUP($D46,Lovbrudd!$A:$O,4,FALSE)),""))</f>
        <v>1</v>
      </c>
      <c r="H46" s="27" t="str">
        <f>IF($D46="","",IFERROR(IF(VLOOKUP($D46,Lovbrudd!$A:$O,5,FALSE)="","",VLOOKUP($D46,Lovbrudd!$A:$O,5,FALSE)),""))</f>
        <v>Pr minutt</v>
      </c>
      <c r="I46" s="19">
        <v>1</v>
      </c>
      <c r="J46" s="9">
        <f>IF($G46="",F46,$F46+($G46*$I46))</f>
        <v>21</v>
      </c>
    </row>
    <row r="47" spans="1:10" x14ac:dyDescent="0.25">
      <c r="A47" s="32">
        <v>44460</v>
      </c>
      <c r="B47" s="8" t="str">
        <f>IF($A47="","",IFERROR(IF(VLOOKUP($A47,Kamper!$A:$O,2,FALSE)="","",VLOOKUP($A47,Kamper!$A:$O,2,FALSE)),""))</f>
        <v>Dirdal</v>
      </c>
      <c r="C47" s="6" t="s">
        <v>42</v>
      </c>
      <c r="D47" s="18">
        <v>5</v>
      </c>
      <c r="E47" s="8" t="str">
        <f>IF($D47="","",IFERROR(IF(VLOOKUP($D47,Lovbrudd!$A:$O,2,FALSE)="","",VLOOKUP($D47,Lovbrudd!$A:$O,2,FALSE)),""))</f>
        <v>Komme (umeldt) for sent til kamp</v>
      </c>
      <c r="F47" s="9">
        <f>IF($D47="","",IFERROR(IF(VLOOKUP($D47,Lovbrudd!$A:$O,3,FALSE)="","",VLOOKUP($D47,Lovbrudd!$A:$O,3,FALSE)),""))</f>
        <v>20</v>
      </c>
      <c r="G47" s="9">
        <f>IF($D47="","",IFERROR(IF(VLOOKUP($D47,Lovbrudd!$A:$O,4,FALSE)="","",VLOOKUP($D47,Lovbrudd!$A:$O,4,FALSE)),""))</f>
        <v>1</v>
      </c>
      <c r="H47" s="27" t="str">
        <f>IF($D47="","",IFERROR(IF(VLOOKUP($D47,Lovbrudd!$A:$O,5,FALSE)="","",VLOOKUP($D47,Lovbrudd!$A:$O,5,FALSE)),""))</f>
        <v>Pr minutt</v>
      </c>
      <c r="I47" s="19">
        <v>1</v>
      </c>
      <c r="J47" s="9">
        <f>IF($G47="",F47,$F47+($G47*$I47))</f>
        <v>21</v>
      </c>
    </row>
    <row r="48" spans="1:10" x14ac:dyDescent="0.25">
      <c r="A48" s="32">
        <v>44460</v>
      </c>
      <c r="B48" s="8" t="str">
        <f>IF($A48="","",IFERROR(IF(VLOOKUP($A48,Kamper!$A:$O,2,FALSE)="","",VLOOKUP($A48,Kamper!$A:$O,2,FALSE)),""))</f>
        <v>Dirdal</v>
      </c>
      <c r="C48" s="6" t="s">
        <v>8</v>
      </c>
      <c r="D48" s="18">
        <v>5</v>
      </c>
      <c r="E48" s="8" t="str">
        <f>IF($D48="","",IFERROR(IF(VLOOKUP($D48,Lovbrudd!$A:$O,2,FALSE)="","",VLOOKUP($D48,Lovbrudd!$A:$O,2,FALSE)),""))</f>
        <v>Komme (umeldt) for sent til kamp</v>
      </c>
      <c r="F48" s="9">
        <f>IF($D48="","",IFERROR(IF(VLOOKUP($D48,Lovbrudd!$A:$O,3,FALSE)="","",VLOOKUP($D48,Lovbrudd!$A:$O,3,FALSE)),""))</f>
        <v>20</v>
      </c>
      <c r="G48" s="9">
        <f>IF($D48="","",IFERROR(IF(VLOOKUP($D48,Lovbrudd!$A:$O,4,FALSE)="","",VLOOKUP($D48,Lovbrudd!$A:$O,4,FALSE)),""))</f>
        <v>1</v>
      </c>
      <c r="H48" s="27" t="str">
        <f>IF($D48="","",IFERROR(IF(VLOOKUP($D48,Lovbrudd!$A:$O,5,FALSE)="","",VLOOKUP($D48,Lovbrudd!$A:$O,5,FALSE)),""))</f>
        <v>Pr minutt</v>
      </c>
      <c r="I48" s="19">
        <v>1</v>
      </c>
      <c r="J48" s="9">
        <f>IF($G48="",F48,$F48+($G48*$I48))</f>
        <v>21</v>
      </c>
    </row>
    <row r="49" spans="1:10" x14ac:dyDescent="0.25">
      <c r="A49" s="32">
        <v>44460</v>
      </c>
      <c r="B49" s="8" t="str">
        <f>IF($A49="","",IFERROR(IF(VLOOKUP($A49,Kamper!$A:$O,2,FALSE)="","",VLOOKUP($A49,Kamper!$A:$O,2,FALSE)),""))</f>
        <v>Dirdal</v>
      </c>
      <c r="C49" s="6" t="s">
        <v>34</v>
      </c>
      <c r="D49" s="18">
        <v>5</v>
      </c>
      <c r="E49" s="8" t="str">
        <f>IF($D49="","",IFERROR(IF(VLOOKUP($D49,Lovbrudd!$A:$O,2,FALSE)="","",VLOOKUP($D49,Lovbrudd!$A:$O,2,FALSE)),""))</f>
        <v>Komme (umeldt) for sent til kamp</v>
      </c>
      <c r="F49" s="9">
        <f>IF($D49="","",IFERROR(IF(VLOOKUP($D49,Lovbrudd!$A:$O,3,FALSE)="","",VLOOKUP($D49,Lovbrudd!$A:$O,3,FALSE)),""))</f>
        <v>20</v>
      </c>
      <c r="G49" s="9">
        <f>IF($D49="","",IFERROR(IF(VLOOKUP($D49,Lovbrudd!$A:$O,4,FALSE)="","",VLOOKUP($D49,Lovbrudd!$A:$O,4,FALSE)),""))</f>
        <v>1</v>
      </c>
      <c r="H49" s="27" t="str">
        <f>IF($D49="","",IFERROR(IF(VLOOKUP($D49,Lovbrudd!$A:$O,5,FALSE)="","",VLOOKUP($D49,Lovbrudd!$A:$O,5,FALSE)),""))</f>
        <v>Pr minutt</v>
      </c>
      <c r="I49" s="19">
        <v>1</v>
      </c>
      <c r="J49" s="9">
        <f>IF($G49="",F49,$F49+($G49*$I49))</f>
        <v>21</v>
      </c>
    </row>
    <row r="50" spans="1:10" x14ac:dyDescent="0.25">
      <c r="A50" s="32">
        <v>44460</v>
      </c>
      <c r="B50" s="8" t="str">
        <f>IF($A50="","",IFERROR(IF(VLOOKUP($A50,Kamper!$A:$O,2,FALSE)="","",VLOOKUP($A50,Kamper!$A:$O,2,FALSE)),""))</f>
        <v>Dirdal</v>
      </c>
      <c r="C50" s="6" t="s">
        <v>11</v>
      </c>
      <c r="D50" s="18">
        <v>5</v>
      </c>
      <c r="E50" s="8" t="str">
        <f>IF($D50="","",IFERROR(IF(VLOOKUP($D50,Lovbrudd!$A:$O,2,FALSE)="","",VLOOKUP($D50,Lovbrudd!$A:$O,2,FALSE)),""))</f>
        <v>Komme (umeldt) for sent til kamp</v>
      </c>
      <c r="F50" s="9">
        <f>IF($D50="","",IFERROR(IF(VLOOKUP($D50,Lovbrudd!$A:$O,3,FALSE)="","",VLOOKUP($D50,Lovbrudd!$A:$O,3,FALSE)),""))</f>
        <v>20</v>
      </c>
      <c r="G50" s="9">
        <f>IF($D50="","",IFERROR(IF(VLOOKUP($D50,Lovbrudd!$A:$O,4,FALSE)="","",VLOOKUP($D50,Lovbrudd!$A:$O,4,FALSE)),""))</f>
        <v>1</v>
      </c>
      <c r="H50" s="27" t="str">
        <f>IF($D50="","",IFERROR(IF(VLOOKUP($D50,Lovbrudd!$A:$O,5,FALSE)="","",VLOOKUP($D50,Lovbrudd!$A:$O,5,FALSE)),""))</f>
        <v>Pr minutt</v>
      </c>
      <c r="I50" s="19">
        <v>8</v>
      </c>
      <c r="J50" s="9">
        <f>IF($G50="",F50,$F50+($G50*$I50))</f>
        <v>28</v>
      </c>
    </row>
    <row r="51" spans="1:10" x14ac:dyDescent="0.25">
      <c r="A51" s="32">
        <v>44460</v>
      </c>
      <c r="B51" s="8" t="str">
        <f>IF($A51="","",IFERROR(IF(VLOOKUP($A51,Kamper!$A:$O,2,FALSE)="","",VLOOKUP($A51,Kamper!$A:$O,2,FALSE)),""))</f>
        <v>Dirdal</v>
      </c>
      <c r="C51" s="6" t="s">
        <v>79</v>
      </c>
      <c r="D51" s="18">
        <v>5</v>
      </c>
      <c r="E51" s="8" t="str">
        <f>IF($D51="","",IFERROR(IF(VLOOKUP($D51,Lovbrudd!$A:$O,2,FALSE)="","",VLOOKUP($D51,Lovbrudd!$A:$O,2,FALSE)),""))</f>
        <v>Komme (umeldt) for sent til kamp</v>
      </c>
      <c r="F51" s="9">
        <f>IF($D51="","",IFERROR(IF(VLOOKUP($D51,Lovbrudd!$A:$O,3,FALSE)="","",VLOOKUP($D51,Lovbrudd!$A:$O,3,FALSE)),""))</f>
        <v>20</v>
      </c>
      <c r="G51" s="9">
        <f>IF($D51="","",IFERROR(IF(VLOOKUP($D51,Lovbrudd!$A:$O,4,FALSE)="","",VLOOKUP($D51,Lovbrudd!$A:$O,4,FALSE)),""))</f>
        <v>1</v>
      </c>
      <c r="H51" s="27" t="str">
        <f>IF($D51="","",IFERROR(IF(VLOOKUP($D51,Lovbrudd!$A:$O,5,FALSE)="","",VLOOKUP($D51,Lovbrudd!$A:$O,5,FALSE)),""))</f>
        <v>Pr minutt</v>
      </c>
      <c r="I51" s="19">
        <v>14</v>
      </c>
      <c r="J51" s="9">
        <f>IF($G51="",F51,$F51+($G51*$I51))</f>
        <v>34</v>
      </c>
    </row>
    <row r="52" spans="1:10" x14ac:dyDescent="0.25">
      <c r="A52" s="32">
        <v>44460</v>
      </c>
      <c r="B52" s="8" t="str">
        <f>IF($A52="","",IFERROR(IF(VLOOKUP($A52,Kamper!$A:$O,2,FALSE)="","",VLOOKUP($A52,Kamper!$A:$O,2,FALSE)),""))</f>
        <v>Dirdal</v>
      </c>
      <c r="C52" s="6" t="s">
        <v>41</v>
      </c>
      <c r="D52" s="18">
        <v>5</v>
      </c>
      <c r="E52" s="8" t="str">
        <f>IF($D52="","",IFERROR(IF(VLOOKUP($D52,Lovbrudd!$A:$O,2,FALSE)="","",VLOOKUP($D52,Lovbrudd!$A:$O,2,FALSE)),""))</f>
        <v>Komme (umeldt) for sent til kamp</v>
      </c>
      <c r="F52" s="9">
        <f>IF($D52="","",IFERROR(IF(VLOOKUP($D52,Lovbrudd!$A:$O,3,FALSE)="","",VLOOKUP($D52,Lovbrudd!$A:$O,3,FALSE)),""))</f>
        <v>20</v>
      </c>
      <c r="G52" s="9">
        <f>IF($D52="","",IFERROR(IF(VLOOKUP($D52,Lovbrudd!$A:$O,4,FALSE)="","",VLOOKUP($D52,Lovbrudd!$A:$O,4,FALSE)),""))</f>
        <v>1</v>
      </c>
      <c r="H52" s="27" t="str">
        <f>IF($D52="","",IFERROR(IF(VLOOKUP($D52,Lovbrudd!$A:$O,5,FALSE)="","",VLOOKUP($D52,Lovbrudd!$A:$O,5,FALSE)),""))</f>
        <v>Pr minutt</v>
      </c>
      <c r="I52" s="19">
        <v>5</v>
      </c>
      <c r="J52" s="9">
        <f>IF($G52="",F52,$F52+($G52*$I52))</f>
        <v>25</v>
      </c>
    </row>
    <row r="53" spans="1:10" x14ac:dyDescent="0.25">
      <c r="A53" s="32">
        <v>44460</v>
      </c>
      <c r="B53" s="8" t="str">
        <f>IF($A53="","",IFERROR(IF(VLOOKUP($A53,Kamper!$A:$O,2,FALSE)="","",VLOOKUP($A53,Kamper!$A:$O,2,FALSE)),""))</f>
        <v>Dirdal</v>
      </c>
      <c r="C53" s="6" t="s">
        <v>11</v>
      </c>
      <c r="D53" s="18">
        <v>7</v>
      </c>
      <c r="E53" s="8" t="str">
        <f>IF($D53="","",IFERROR(IF(VLOOKUP($D53,Lovbrudd!$A:$O,2,FALSE)="","",VLOOKUP($D53,Lovbrudd!$A:$O,2,FALSE)),""))</f>
        <v>Score selvmål i kamp</v>
      </c>
      <c r="F53" s="9">
        <f>IF($D53="","",IFERROR(IF(VLOOKUP($D53,Lovbrudd!$A:$O,3,FALSE)="","",VLOOKUP($D53,Lovbrudd!$A:$O,3,FALSE)),""))</f>
        <v>20</v>
      </c>
      <c r="G53" s="9" t="str">
        <f>IF($D53="","",IFERROR(IF(VLOOKUP($D53,Lovbrudd!$A:$O,4,FALSE)="","",VLOOKUP($D53,Lovbrudd!$A:$O,4,FALSE)),""))</f>
        <v/>
      </c>
      <c r="H53" s="27" t="str">
        <f>IF($D53="","",IFERROR(IF(VLOOKUP($D53,Lovbrudd!$A:$O,5,FALSE)="","",VLOOKUP($D53,Lovbrudd!$A:$O,5,FALSE)),""))</f>
        <v/>
      </c>
      <c r="I53" s="19"/>
      <c r="J53" s="9">
        <f>IF($G53="",F53,$F53+($G53*$I53))</f>
        <v>20</v>
      </c>
    </row>
    <row r="54" spans="1:10" x14ac:dyDescent="0.25">
      <c r="A54" s="32">
        <v>44460</v>
      </c>
      <c r="B54" s="8" t="str">
        <f>IF($A54="","",IFERROR(IF(VLOOKUP($A54,Kamper!$A:$O,2,FALSE)="","",VLOOKUP($A54,Kamper!$A:$O,2,FALSE)),""))</f>
        <v>Dirdal</v>
      </c>
      <c r="C54" s="6" t="s">
        <v>36</v>
      </c>
      <c r="D54" s="18">
        <v>8</v>
      </c>
      <c r="E54" s="8" t="str">
        <f>IF($D54="","",IFERROR(IF(VLOOKUP($D54,Lovbrudd!$A:$O,2,FALSE)="","",VLOOKUP($D54,Lovbrudd!$A:$O,2,FALSE)),""))</f>
        <v>Bli slått tunnell på i kamp</v>
      </c>
      <c r="F54" s="9">
        <f>IF($D54="","",IFERROR(IF(VLOOKUP($D54,Lovbrudd!$A:$O,3,FALSE)="","",VLOOKUP($D54,Lovbrudd!$A:$O,3,FALSE)),""))</f>
        <v>20</v>
      </c>
      <c r="G54" s="9" t="str">
        <f>IF($D54="","",IFERROR(IF(VLOOKUP($D54,Lovbrudd!$A:$O,4,FALSE)="","",VLOOKUP($D54,Lovbrudd!$A:$O,4,FALSE)),""))</f>
        <v/>
      </c>
      <c r="H54" s="27" t="str">
        <f>IF($D54="","",IFERROR(IF(VLOOKUP($D54,Lovbrudd!$A:$O,5,FALSE)="","",VLOOKUP($D54,Lovbrudd!$A:$O,5,FALSE)),""))</f>
        <v/>
      </c>
      <c r="I54" s="19"/>
      <c r="J54" s="9">
        <f>IF($G54="",F54,$F54+($G54*$I54))</f>
        <v>20</v>
      </c>
    </row>
    <row r="55" spans="1:10" x14ac:dyDescent="0.25">
      <c r="A55" s="32">
        <v>44460</v>
      </c>
      <c r="B55" s="8" t="str">
        <f>IF($A55="","",IFERROR(IF(VLOOKUP($A55,Kamper!$A:$O,2,FALSE)="","",VLOOKUP($A55,Kamper!$A:$O,2,FALSE)),""))</f>
        <v>Dirdal</v>
      </c>
      <c r="C55" s="6" t="s">
        <v>31</v>
      </c>
      <c r="D55" s="18">
        <v>20</v>
      </c>
      <c r="E55" s="8" t="str">
        <f>IF($D55="","",IFERROR(IF(VLOOKUP($D55,Lovbrudd!$A:$O,2,FALSE)="","",VLOOKUP($D55,Lovbrudd!$A:$O,2,FALSE)),""))</f>
        <v>Manglende utstyr</v>
      </c>
      <c r="F55" s="9">
        <f>IF($D55="","",IFERROR(IF(VLOOKUP($D55,Lovbrudd!$A:$O,3,FALSE)="","",VLOOKUP($D55,Lovbrudd!$A:$O,3,FALSE)),""))</f>
        <v>10</v>
      </c>
      <c r="G55" s="9" t="str">
        <f>IF($D55="","",IFERROR(IF(VLOOKUP($D55,Lovbrudd!$A:$O,4,FALSE)="","",VLOOKUP($D55,Lovbrudd!$A:$O,4,FALSE)),""))</f>
        <v/>
      </c>
      <c r="H55" s="27" t="str">
        <f>IF($D55="","",IFERROR(IF(VLOOKUP($D55,Lovbrudd!$A:$O,5,FALSE)="","",VLOOKUP($D55,Lovbrudd!$A:$O,5,FALSE)),""))</f>
        <v/>
      </c>
      <c r="I55" s="19"/>
      <c r="J55" s="9">
        <f>IF($G55="",F55,$F55+($G55*$I55))</f>
        <v>10</v>
      </c>
    </row>
    <row r="56" spans="1:10" x14ac:dyDescent="0.25">
      <c r="A56" s="32">
        <v>44462</v>
      </c>
      <c r="B56" s="8" t="str">
        <f>IF($A56="","",IFERROR(IF(VLOOKUP($A56,Kamper!$A:$O,2,FALSE)="","",VLOOKUP($A56,Kamper!$A:$O,2,FALSE)),""))</f>
        <v>Trening</v>
      </c>
      <c r="C56" s="6" t="s">
        <v>164</v>
      </c>
      <c r="D56" s="18">
        <v>21</v>
      </c>
      <c r="E56" s="8" t="str">
        <f>IF($D56="","",IFERROR(IF(VLOOKUP($D56,Lovbrudd!$A:$O,2,FALSE)="","",VLOOKUP($D56,Lovbrudd!$A:$O,2,FALSE)),""))</f>
        <v>Tornado</v>
      </c>
      <c r="F56" s="9">
        <f>IF($D56="","",IFERROR(IF(VLOOKUP($D56,Lovbrudd!$A:$O,3,FALSE)="","",VLOOKUP($D56,Lovbrudd!$A:$O,3,FALSE)),""))</f>
        <v>10</v>
      </c>
      <c r="G56" s="9" t="str">
        <f>IF($D56="","",IFERROR(IF(VLOOKUP($D56,Lovbrudd!$A:$O,4,FALSE)="","",VLOOKUP($D56,Lovbrudd!$A:$O,4,FALSE)),""))</f>
        <v/>
      </c>
      <c r="H56" s="27" t="str">
        <f>IF($D56="","",IFERROR(IF(VLOOKUP($D56,Lovbrudd!$A:$O,5,FALSE)="","",VLOOKUP($D56,Lovbrudd!$A:$O,5,FALSE)),""))</f>
        <v/>
      </c>
      <c r="I56" s="19"/>
      <c r="J56" s="9">
        <f>IF($G56="",F56,$F56+($G56*$I56))</f>
        <v>10</v>
      </c>
    </row>
    <row r="57" spans="1:10" x14ac:dyDescent="0.25">
      <c r="A57" s="32">
        <v>44466</v>
      </c>
      <c r="B57" s="8" t="str">
        <f>IF($A57="","",IFERROR(IF(VLOOKUP($A57,Kamper!$A:$O,2,FALSE)="","",VLOOKUP($A57,Kamper!$A:$O,2,FALSE)),""))</f>
        <v>Riska 3</v>
      </c>
      <c r="C57" s="6" t="s">
        <v>8</v>
      </c>
      <c r="D57" s="18">
        <v>1</v>
      </c>
      <c r="E57" s="8" t="str">
        <f>IF($D57="","",IFERROR(IF(VLOOKUP($D57,Lovbrudd!$A:$O,2,FALSE)="","",VLOOKUP($D57,Lovbrudd!$A:$O,2,FALSE)),""))</f>
        <v>Gult kort</v>
      </c>
      <c r="F57" s="9">
        <f>IF($D57="","",IFERROR(IF(VLOOKUP($D57,Lovbrudd!$A:$O,3,FALSE)="","",VLOOKUP($D57,Lovbrudd!$A:$O,3,FALSE)),""))</f>
        <v>10</v>
      </c>
      <c r="G57" s="9" t="str">
        <f>IF($D57="","",IFERROR(IF(VLOOKUP($D57,Lovbrudd!$A:$O,4,FALSE)="","",VLOOKUP($D57,Lovbrudd!$A:$O,4,FALSE)),""))</f>
        <v/>
      </c>
      <c r="H57" s="27" t="str">
        <f>IF($D57="","",IFERROR(IF(VLOOKUP($D57,Lovbrudd!$A:$O,5,FALSE)="","",VLOOKUP($D57,Lovbrudd!$A:$O,5,FALSE)),""))</f>
        <v/>
      </c>
      <c r="I57" s="19"/>
      <c r="J57" s="9">
        <f>IF($G57="",F57,$F57+($G57*$I57))</f>
        <v>10</v>
      </c>
    </row>
    <row r="58" spans="1:10" x14ac:dyDescent="0.25">
      <c r="A58" s="32">
        <v>44466</v>
      </c>
      <c r="B58" s="8" t="str">
        <f>IF($A58="","",IFERROR(IF(VLOOKUP($A58,Kamper!$A:$O,2,FALSE)="","",VLOOKUP($A58,Kamper!$A:$O,2,FALSE)),""))</f>
        <v>Riska 3</v>
      </c>
      <c r="C58" s="6" t="s">
        <v>41</v>
      </c>
      <c r="D58" s="18">
        <v>5</v>
      </c>
      <c r="E58" s="8" t="str">
        <f>IF($D58="","",IFERROR(IF(VLOOKUP($D58,Lovbrudd!$A:$O,2,FALSE)="","",VLOOKUP($D58,Lovbrudd!$A:$O,2,FALSE)),""))</f>
        <v>Komme (umeldt) for sent til kamp</v>
      </c>
      <c r="F58" s="9">
        <f>IF($D58="","",IFERROR(IF(VLOOKUP($D58,Lovbrudd!$A:$O,3,FALSE)="","",VLOOKUP($D58,Lovbrudd!$A:$O,3,FALSE)),""))</f>
        <v>20</v>
      </c>
      <c r="G58" s="9">
        <f>IF($D58="","",IFERROR(IF(VLOOKUP($D58,Lovbrudd!$A:$O,4,FALSE)="","",VLOOKUP($D58,Lovbrudd!$A:$O,4,FALSE)),""))</f>
        <v>1</v>
      </c>
      <c r="H58" s="27" t="str">
        <f>IF($D58="","",IFERROR(IF(VLOOKUP($D58,Lovbrudd!$A:$O,5,FALSE)="","",VLOOKUP($D58,Lovbrudd!$A:$O,5,FALSE)),""))</f>
        <v>Pr minutt</v>
      </c>
      <c r="I58" s="19">
        <v>1</v>
      </c>
      <c r="J58" s="9">
        <f>IF($G58="",F58,$F58+($G58*$I58))</f>
        <v>21</v>
      </c>
    </row>
    <row r="59" spans="1:10" x14ac:dyDescent="0.25">
      <c r="A59" s="32">
        <v>44466</v>
      </c>
      <c r="B59" s="8" t="str">
        <f>IF($A59="","",IFERROR(IF(VLOOKUP($A59,Kamper!$A:$O,2,FALSE)="","",VLOOKUP($A59,Kamper!$A:$O,2,FALSE)),""))</f>
        <v>Riska 3</v>
      </c>
      <c r="C59" s="6" t="s">
        <v>34</v>
      </c>
      <c r="D59" s="18">
        <v>5</v>
      </c>
      <c r="E59" s="8" t="str">
        <f>IF($D59="","",IFERROR(IF(VLOOKUP($D59,Lovbrudd!$A:$O,2,FALSE)="","",VLOOKUP($D59,Lovbrudd!$A:$O,2,FALSE)),""))</f>
        <v>Komme (umeldt) for sent til kamp</v>
      </c>
      <c r="F59" s="9">
        <f>IF($D59="","",IFERROR(IF(VLOOKUP($D59,Lovbrudd!$A:$O,3,FALSE)="","",VLOOKUP($D59,Lovbrudd!$A:$O,3,FALSE)),""))</f>
        <v>20</v>
      </c>
      <c r="G59" s="9">
        <f>IF($D59="","",IFERROR(IF(VLOOKUP($D59,Lovbrudd!$A:$O,4,FALSE)="","",VLOOKUP($D59,Lovbrudd!$A:$O,4,FALSE)),""))</f>
        <v>1</v>
      </c>
      <c r="H59" s="27" t="str">
        <f>IF($D59="","",IFERROR(IF(VLOOKUP($D59,Lovbrudd!$A:$O,5,FALSE)="","",VLOOKUP($D59,Lovbrudd!$A:$O,5,FALSE)),""))</f>
        <v>Pr minutt</v>
      </c>
      <c r="I59" s="19">
        <v>1</v>
      </c>
      <c r="J59" s="9">
        <f>IF($G59="",F59,$F59+($G59*$I59))</f>
        <v>21</v>
      </c>
    </row>
    <row r="60" spans="1:10" x14ac:dyDescent="0.25">
      <c r="A60" s="32">
        <v>44466</v>
      </c>
      <c r="B60" s="8" t="str">
        <f>IF($A60="","",IFERROR(IF(VLOOKUP($A60,Kamper!$A:$O,2,FALSE)="","",VLOOKUP($A60,Kamper!$A:$O,2,FALSE)),""))</f>
        <v>Riska 3</v>
      </c>
      <c r="C60" s="6" t="s">
        <v>8</v>
      </c>
      <c r="D60" s="18">
        <v>5</v>
      </c>
      <c r="E60" s="8" t="str">
        <f>IF($D60="","",IFERROR(IF(VLOOKUP($D60,Lovbrudd!$A:$O,2,FALSE)="","",VLOOKUP($D60,Lovbrudd!$A:$O,2,FALSE)),""))</f>
        <v>Komme (umeldt) for sent til kamp</v>
      </c>
      <c r="F60" s="9">
        <f>IF($D60="","",IFERROR(IF(VLOOKUP($D60,Lovbrudd!$A:$O,3,FALSE)="","",VLOOKUP($D60,Lovbrudd!$A:$O,3,FALSE)),""))</f>
        <v>20</v>
      </c>
      <c r="G60" s="9">
        <f>IF($D60="","",IFERROR(IF(VLOOKUP($D60,Lovbrudd!$A:$O,4,FALSE)="","",VLOOKUP($D60,Lovbrudd!$A:$O,4,FALSE)),""))</f>
        <v>1</v>
      </c>
      <c r="H60" s="27" t="str">
        <f>IF($D60="","",IFERROR(IF(VLOOKUP($D60,Lovbrudd!$A:$O,5,FALSE)="","",VLOOKUP($D60,Lovbrudd!$A:$O,5,FALSE)),""))</f>
        <v>Pr minutt</v>
      </c>
      <c r="I60" s="19">
        <v>1</v>
      </c>
      <c r="J60" s="9">
        <f>IF($G60="",F60,$F60+($G60*$I60))</f>
        <v>21</v>
      </c>
    </row>
    <row r="61" spans="1:10" x14ac:dyDescent="0.25">
      <c r="A61" s="32">
        <v>44466</v>
      </c>
      <c r="B61" s="8" t="str">
        <f>IF($A61="","",IFERROR(IF(VLOOKUP($A61,Kamper!$A:$O,2,FALSE)="","",VLOOKUP($A61,Kamper!$A:$O,2,FALSE)),""))</f>
        <v>Riska 3</v>
      </c>
      <c r="C61" s="6" t="s">
        <v>42</v>
      </c>
      <c r="D61" s="18">
        <v>5</v>
      </c>
      <c r="E61" s="8" t="str">
        <f>IF($D61="","",IFERROR(IF(VLOOKUP($D61,Lovbrudd!$A:$O,2,FALSE)="","",VLOOKUP($D61,Lovbrudd!$A:$O,2,FALSE)),""))</f>
        <v>Komme (umeldt) for sent til kamp</v>
      </c>
      <c r="F61" s="9">
        <f>IF($D61="","",IFERROR(IF(VLOOKUP($D61,Lovbrudd!$A:$O,3,FALSE)="","",VLOOKUP($D61,Lovbrudd!$A:$O,3,FALSE)),""))</f>
        <v>20</v>
      </c>
      <c r="G61" s="9">
        <f>IF($D61="","",IFERROR(IF(VLOOKUP($D61,Lovbrudd!$A:$O,4,FALSE)="","",VLOOKUP($D61,Lovbrudd!$A:$O,4,FALSE)),""))</f>
        <v>1</v>
      </c>
      <c r="H61" s="27" t="str">
        <f>IF($D61="","",IFERROR(IF(VLOOKUP($D61,Lovbrudd!$A:$O,5,FALSE)="","",VLOOKUP($D61,Lovbrudd!$A:$O,5,FALSE)),""))</f>
        <v>Pr minutt</v>
      </c>
      <c r="I61" s="19">
        <v>1</v>
      </c>
      <c r="J61" s="9">
        <f>IF($G61="",F61,$F61+($G61*$I61))</f>
        <v>21</v>
      </c>
    </row>
    <row r="62" spans="1:10" x14ac:dyDescent="0.25">
      <c r="A62" s="32">
        <v>44466</v>
      </c>
      <c r="B62" s="8" t="str">
        <f>IF($A62="","",IFERROR(IF(VLOOKUP($A62,Kamper!$A:$O,2,FALSE)="","",VLOOKUP($A62,Kamper!$A:$O,2,FALSE)),""))</f>
        <v>Riska 3</v>
      </c>
      <c r="C62" s="6" t="s">
        <v>6</v>
      </c>
      <c r="D62" s="18">
        <v>11</v>
      </c>
      <c r="E62" s="8" t="str">
        <f>IF($D62="","",IFERROR(IF(VLOOKUP($D62,Lovbrudd!$A:$O,2,FALSE)="","",VLOOKUP($D62,Lovbrudd!$A:$O,2,FALSE)),""))</f>
        <v>Tisse ved siden av banen</v>
      </c>
      <c r="F62" s="9">
        <f>IF($D62="","",IFERROR(IF(VLOOKUP($D62,Lovbrudd!$A:$O,3,FALSE)="","",VLOOKUP($D62,Lovbrudd!$A:$O,3,FALSE)),""))</f>
        <v>20</v>
      </c>
      <c r="G62" s="9" t="str">
        <f>IF($D62="","",IFERROR(IF(VLOOKUP($D62,Lovbrudd!$A:$O,4,FALSE)="","",VLOOKUP($D62,Lovbrudd!$A:$O,4,FALSE)),""))</f>
        <v/>
      </c>
      <c r="H62" s="27" t="str">
        <f>IF($D62="","",IFERROR(IF(VLOOKUP($D62,Lovbrudd!$A:$O,5,FALSE)="","",VLOOKUP($D62,Lovbrudd!$A:$O,5,FALSE)),""))</f>
        <v/>
      </c>
      <c r="I62" s="19"/>
      <c r="J62" s="9">
        <f>IF($G62="",F62,$F62+($G62*$I62))</f>
        <v>20</v>
      </c>
    </row>
    <row r="63" spans="1:10" x14ac:dyDescent="0.25">
      <c r="A63" s="32">
        <v>44469</v>
      </c>
      <c r="B63" s="8" t="str">
        <f>IF($A63="","",IFERROR(IF(VLOOKUP($A63,Kamper!$A:$O,2,FALSE)="","",VLOOKUP($A63,Kamper!$A:$O,2,FALSE)),""))</f>
        <v>Hana</v>
      </c>
      <c r="C63" s="6" t="s">
        <v>11</v>
      </c>
      <c r="D63" s="18">
        <v>1</v>
      </c>
      <c r="E63" s="8" t="str">
        <f>IF($D63="","",IFERROR(IF(VLOOKUP($D63,Lovbrudd!$A:$O,2,FALSE)="","",VLOOKUP($D63,Lovbrudd!$A:$O,2,FALSE)),""))</f>
        <v>Gult kort</v>
      </c>
      <c r="F63" s="9">
        <f>IF($D63="","",IFERROR(IF(VLOOKUP($D63,Lovbrudd!$A:$O,3,FALSE)="","",VLOOKUP($D63,Lovbrudd!$A:$O,3,FALSE)),""))</f>
        <v>10</v>
      </c>
      <c r="G63" s="9" t="str">
        <f>IF($D63="","",IFERROR(IF(VLOOKUP($D63,Lovbrudd!$A:$O,4,FALSE)="","",VLOOKUP($D63,Lovbrudd!$A:$O,4,FALSE)),""))</f>
        <v/>
      </c>
      <c r="H63" s="27" t="str">
        <f>IF($D63="","",IFERROR(IF(VLOOKUP($D63,Lovbrudd!$A:$O,5,FALSE)="","",VLOOKUP($D63,Lovbrudd!$A:$O,5,FALSE)),""))</f>
        <v/>
      </c>
      <c r="I63" s="19"/>
      <c r="J63" s="9">
        <f>IF($G63="",F63,$F63+($G63*$I63))</f>
        <v>10</v>
      </c>
    </row>
    <row r="64" spans="1:10" x14ac:dyDescent="0.25">
      <c r="A64" s="32">
        <v>44469</v>
      </c>
      <c r="B64" s="8" t="str">
        <f>IF($A64="","",IFERROR(IF(VLOOKUP($A64,Kamper!$A:$O,2,FALSE)="","",VLOOKUP($A64,Kamper!$A:$O,2,FALSE)),""))</f>
        <v>Hana</v>
      </c>
      <c r="C64" s="6" t="s">
        <v>22</v>
      </c>
      <c r="D64" s="18">
        <v>1</v>
      </c>
      <c r="E64" s="8" t="str">
        <f>IF($D64="","",IFERROR(IF(VLOOKUP($D64,Lovbrudd!$A:$O,2,FALSE)="","",VLOOKUP($D64,Lovbrudd!$A:$O,2,FALSE)),""))</f>
        <v>Gult kort</v>
      </c>
      <c r="F64" s="9">
        <f>IF($D64="","",IFERROR(IF(VLOOKUP($D64,Lovbrudd!$A:$O,3,FALSE)="","",VLOOKUP($D64,Lovbrudd!$A:$O,3,FALSE)),""))</f>
        <v>10</v>
      </c>
      <c r="G64" s="9" t="str">
        <f>IF($D64="","",IFERROR(IF(VLOOKUP($D64,Lovbrudd!$A:$O,4,FALSE)="","",VLOOKUP($D64,Lovbrudd!$A:$O,4,FALSE)),""))</f>
        <v/>
      </c>
      <c r="H64" s="27" t="str">
        <f>IF($D64="","",IFERROR(IF(VLOOKUP($D64,Lovbrudd!$A:$O,5,FALSE)="","",VLOOKUP($D64,Lovbrudd!$A:$O,5,FALSE)),""))</f>
        <v/>
      </c>
      <c r="I64" s="19"/>
      <c r="J64" s="9">
        <f>IF($G64="",F64,$F64+($G64*$I64))</f>
        <v>10</v>
      </c>
    </row>
    <row r="65" spans="1:10" x14ac:dyDescent="0.25">
      <c r="A65" s="32">
        <v>44469</v>
      </c>
      <c r="B65" s="8" t="str">
        <f>IF($A65="","",IFERROR(IF(VLOOKUP($A65,Kamper!$A:$O,2,FALSE)="","",VLOOKUP($A65,Kamper!$A:$O,2,FALSE)),""))</f>
        <v>Hana</v>
      </c>
      <c r="C65" s="6" t="s">
        <v>5</v>
      </c>
      <c r="D65" s="18">
        <v>1</v>
      </c>
      <c r="E65" s="8" t="str">
        <f>IF($D65="","",IFERROR(IF(VLOOKUP($D65,Lovbrudd!$A:$O,2,FALSE)="","",VLOOKUP($D65,Lovbrudd!$A:$O,2,FALSE)),""))</f>
        <v>Gult kort</v>
      </c>
      <c r="F65" s="9">
        <f>IF($D65="","",IFERROR(IF(VLOOKUP($D65,Lovbrudd!$A:$O,3,FALSE)="","",VLOOKUP($D65,Lovbrudd!$A:$O,3,FALSE)),""))</f>
        <v>10</v>
      </c>
      <c r="G65" s="9" t="str">
        <f>IF($D65="","",IFERROR(IF(VLOOKUP($D65,Lovbrudd!$A:$O,4,FALSE)="","",VLOOKUP($D65,Lovbrudd!$A:$O,4,FALSE)),""))</f>
        <v/>
      </c>
      <c r="H65" s="27" t="str">
        <f>IF($D65="","",IFERROR(IF(VLOOKUP($D65,Lovbrudd!$A:$O,5,FALSE)="","",VLOOKUP($D65,Lovbrudd!$A:$O,5,FALSE)),""))</f>
        <v/>
      </c>
      <c r="I65" s="19"/>
      <c r="J65" s="9">
        <f>IF($G65="",F65,$F65+($G65*$I65))</f>
        <v>10</v>
      </c>
    </row>
    <row r="66" spans="1:10" x14ac:dyDescent="0.25">
      <c r="A66" s="32">
        <v>44469</v>
      </c>
      <c r="B66" s="8" t="str">
        <f>IF($A66="","",IFERROR(IF(VLOOKUP($A66,Kamper!$A:$O,2,FALSE)="","",VLOOKUP($A66,Kamper!$A:$O,2,FALSE)),""))</f>
        <v>Hana</v>
      </c>
      <c r="C66" s="6" t="s">
        <v>5</v>
      </c>
      <c r="D66" s="18">
        <v>3</v>
      </c>
      <c r="E66" s="8" t="str">
        <f>IF($D66="","",IFERROR(IF(VLOOKUP($D66,Lovbrudd!$A:$O,2,FALSE)="","",VLOOKUP($D66,Lovbrudd!$A:$O,2,FALSE)),""))</f>
        <v>Rødt kort (to gule)</v>
      </c>
      <c r="F66" s="9">
        <f>IF($D66="","",IFERROR(IF(VLOOKUP($D66,Lovbrudd!$A:$O,3,FALSE)="","",VLOOKUP($D66,Lovbrudd!$A:$O,3,FALSE)),""))</f>
        <v>30</v>
      </c>
      <c r="G66" s="9" t="str">
        <f>IF($D66="","",IFERROR(IF(VLOOKUP($D66,Lovbrudd!$A:$O,4,FALSE)="","",VLOOKUP($D66,Lovbrudd!$A:$O,4,FALSE)),""))</f>
        <v/>
      </c>
      <c r="H66" s="27" t="str">
        <f>IF($D66="","",IFERROR(IF(VLOOKUP($D66,Lovbrudd!$A:$O,5,FALSE)="","",VLOOKUP($D66,Lovbrudd!$A:$O,5,FALSE)),""))</f>
        <v/>
      </c>
      <c r="I66" s="19"/>
      <c r="J66" s="9">
        <f>IF($G66="",F66,$F66+($G66*$I66))</f>
        <v>30</v>
      </c>
    </row>
    <row r="67" spans="1:10" x14ac:dyDescent="0.25">
      <c r="A67" s="32">
        <v>44469</v>
      </c>
      <c r="B67" s="8" t="str">
        <f>IF($A67="","",IFERROR(IF(VLOOKUP($A67,Kamper!$A:$O,2,FALSE)="","",VLOOKUP($A67,Kamper!$A:$O,2,FALSE)),""))</f>
        <v>Hana</v>
      </c>
      <c r="C67" s="6" t="s">
        <v>165</v>
      </c>
      <c r="D67" s="18">
        <v>5</v>
      </c>
      <c r="E67" s="8" t="str">
        <f>IF($D67="","",IFERROR(IF(VLOOKUP($D67,Lovbrudd!$A:$O,2,FALSE)="","",VLOOKUP($D67,Lovbrudd!$A:$O,2,FALSE)),""))</f>
        <v>Komme (umeldt) for sent til kamp</v>
      </c>
      <c r="F67" s="9">
        <f>IF($D67="","",IFERROR(IF(VLOOKUP($D67,Lovbrudd!$A:$O,3,FALSE)="","",VLOOKUP($D67,Lovbrudd!$A:$O,3,FALSE)),""))</f>
        <v>20</v>
      </c>
      <c r="G67" s="9">
        <f>IF($D67="","",IFERROR(IF(VLOOKUP($D67,Lovbrudd!$A:$O,4,FALSE)="","",VLOOKUP($D67,Lovbrudd!$A:$O,4,FALSE)),""))</f>
        <v>1</v>
      </c>
      <c r="H67" s="27" t="str">
        <f>IF($D67="","",IFERROR(IF(VLOOKUP($D67,Lovbrudd!$A:$O,5,FALSE)="","",VLOOKUP($D67,Lovbrudd!$A:$O,5,FALSE)),""))</f>
        <v>Pr minutt</v>
      </c>
      <c r="I67" s="19">
        <v>1</v>
      </c>
      <c r="J67" s="9">
        <f>IF($G67="",F67,$F67+($G67*$I67))</f>
        <v>21</v>
      </c>
    </row>
    <row r="68" spans="1:10" x14ac:dyDescent="0.25">
      <c r="A68" s="32">
        <v>44469</v>
      </c>
      <c r="B68" s="8" t="str">
        <f>IF($A68="","",IFERROR(IF(VLOOKUP($A68,Kamper!$A:$O,2,FALSE)="","",VLOOKUP($A68,Kamper!$A:$O,2,FALSE)),""))</f>
        <v>Hana</v>
      </c>
      <c r="C68" s="6" t="s">
        <v>8</v>
      </c>
      <c r="D68" s="18">
        <v>5</v>
      </c>
      <c r="E68" s="8" t="str">
        <f>IF($D68="","",IFERROR(IF(VLOOKUP($D68,Lovbrudd!$A:$O,2,FALSE)="","",VLOOKUP($D68,Lovbrudd!$A:$O,2,FALSE)),""))</f>
        <v>Komme (umeldt) for sent til kamp</v>
      </c>
      <c r="F68" s="9">
        <f>IF($D68="","",IFERROR(IF(VLOOKUP($D68,Lovbrudd!$A:$O,3,FALSE)="","",VLOOKUP($D68,Lovbrudd!$A:$O,3,FALSE)),""))</f>
        <v>20</v>
      </c>
      <c r="G68" s="9">
        <f>IF($D68="","",IFERROR(IF(VLOOKUP($D68,Lovbrudd!$A:$O,4,FALSE)="","",VLOOKUP($D68,Lovbrudd!$A:$O,4,FALSE)),""))</f>
        <v>1</v>
      </c>
      <c r="H68" s="27" t="str">
        <f>IF($D68="","",IFERROR(IF(VLOOKUP($D68,Lovbrudd!$A:$O,5,FALSE)="","",VLOOKUP($D68,Lovbrudd!$A:$O,5,FALSE)),""))</f>
        <v>Pr minutt</v>
      </c>
      <c r="I68" s="19">
        <v>2</v>
      </c>
      <c r="J68" s="9">
        <f>IF($G68="",F68,$F68+($G68*$I68))</f>
        <v>22</v>
      </c>
    </row>
    <row r="69" spans="1:10" x14ac:dyDescent="0.25">
      <c r="A69" s="32">
        <v>44469</v>
      </c>
      <c r="B69" s="8" t="str">
        <f>IF($A69="","",IFERROR(IF(VLOOKUP($A69,Kamper!$A:$O,2,FALSE)="","",VLOOKUP($A69,Kamper!$A:$O,2,FALSE)),""))</f>
        <v>Hana</v>
      </c>
      <c r="C69" s="6" t="s">
        <v>41</v>
      </c>
      <c r="D69" s="18">
        <v>5</v>
      </c>
      <c r="E69" s="8" t="str">
        <f>IF($D69="","",IFERROR(IF(VLOOKUP($D69,Lovbrudd!$A:$O,2,FALSE)="","",VLOOKUP($D69,Lovbrudd!$A:$O,2,FALSE)),""))</f>
        <v>Komme (umeldt) for sent til kamp</v>
      </c>
      <c r="F69" s="9">
        <f>IF($D69="","",IFERROR(IF(VLOOKUP($D69,Lovbrudd!$A:$O,3,FALSE)="","",VLOOKUP($D69,Lovbrudd!$A:$O,3,FALSE)),""))</f>
        <v>20</v>
      </c>
      <c r="G69" s="9">
        <f>IF($D69="","",IFERROR(IF(VLOOKUP($D69,Lovbrudd!$A:$O,4,FALSE)="","",VLOOKUP($D69,Lovbrudd!$A:$O,4,FALSE)),""))</f>
        <v>1</v>
      </c>
      <c r="H69" s="27" t="str">
        <f>IF($D69="","",IFERROR(IF(VLOOKUP($D69,Lovbrudd!$A:$O,5,FALSE)="","",VLOOKUP($D69,Lovbrudd!$A:$O,5,FALSE)),""))</f>
        <v>Pr minutt</v>
      </c>
      <c r="I69" s="19">
        <v>4</v>
      </c>
      <c r="J69" s="9">
        <f>IF($G69="",F69,$F69+($G69*$I69))</f>
        <v>24</v>
      </c>
    </row>
    <row r="70" spans="1:10" x14ac:dyDescent="0.25">
      <c r="A70" s="32">
        <v>44469</v>
      </c>
      <c r="B70" s="8" t="str">
        <f>IF($A70="","",IFERROR(IF(VLOOKUP($A70,Kamper!$A:$O,2,FALSE)="","",VLOOKUP($A70,Kamper!$A:$O,2,FALSE)),""))</f>
        <v>Hana</v>
      </c>
      <c r="C70" s="6" t="s">
        <v>43</v>
      </c>
      <c r="D70" s="18">
        <v>5</v>
      </c>
      <c r="E70" s="8" t="str">
        <f>IF($D70="","",IFERROR(IF(VLOOKUP($D70,Lovbrudd!$A:$O,2,FALSE)="","",VLOOKUP($D70,Lovbrudd!$A:$O,2,FALSE)),""))</f>
        <v>Komme (umeldt) for sent til kamp</v>
      </c>
      <c r="F70" s="9">
        <f>IF($D70="","",IFERROR(IF(VLOOKUP($D70,Lovbrudd!$A:$O,3,FALSE)="","",VLOOKUP($D70,Lovbrudd!$A:$O,3,FALSE)),""))</f>
        <v>20</v>
      </c>
      <c r="G70" s="9">
        <f>IF($D70="","",IFERROR(IF(VLOOKUP($D70,Lovbrudd!$A:$O,4,FALSE)="","",VLOOKUP($D70,Lovbrudd!$A:$O,4,FALSE)),""))</f>
        <v>1</v>
      </c>
      <c r="H70" s="27" t="str">
        <f>IF($D70="","",IFERROR(IF(VLOOKUP($D70,Lovbrudd!$A:$O,5,FALSE)="","",VLOOKUP($D70,Lovbrudd!$A:$O,5,FALSE)),""))</f>
        <v>Pr minutt</v>
      </c>
      <c r="I70" s="19">
        <v>5</v>
      </c>
      <c r="J70" s="9">
        <f>IF($G70="",F70,$F70+($G70*$I70))</f>
        <v>25</v>
      </c>
    </row>
    <row r="71" spans="1:10" x14ac:dyDescent="0.25">
      <c r="A71" s="32">
        <v>44469</v>
      </c>
      <c r="B71" s="8" t="str">
        <f>IF($A71="","",IFERROR(IF(VLOOKUP($A71,Kamper!$A:$O,2,FALSE)="","",VLOOKUP($A71,Kamper!$A:$O,2,FALSE)),""))</f>
        <v>Hana</v>
      </c>
      <c r="C71" s="6" t="s">
        <v>11</v>
      </c>
      <c r="D71" s="18">
        <v>5</v>
      </c>
      <c r="E71" s="8" t="str">
        <f>IF($D71="","",IFERROR(IF(VLOOKUP($D71,Lovbrudd!$A:$O,2,FALSE)="","",VLOOKUP($D71,Lovbrudd!$A:$O,2,FALSE)),""))</f>
        <v>Komme (umeldt) for sent til kamp</v>
      </c>
      <c r="F71" s="9">
        <f>IF($D71="","",IFERROR(IF(VLOOKUP($D71,Lovbrudd!$A:$O,3,FALSE)="","",VLOOKUP($D71,Lovbrudd!$A:$O,3,FALSE)),""))</f>
        <v>20</v>
      </c>
      <c r="G71" s="9">
        <f>IF($D71="","",IFERROR(IF(VLOOKUP($D71,Lovbrudd!$A:$O,4,FALSE)="","",VLOOKUP($D71,Lovbrudd!$A:$O,4,FALSE)),""))</f>
        <v>1</v>
      </c>
      <c r="H71" s="27" t="str">
        <f>IF($D71="","",IFERROR(IF(VLOOKUP($D71,Lovbrudd!$A:$O,5,FALSE)="","",VLOOKUP($D71,Lovbrudd!$A:$O,5,FALSE)),""))</f>
        <v>Pr minutt</v>
      </c>
      <c r="I71" s="19">
        <v>6</v>
      </c>
      <c r="J71" s="9">
        <f>IF($G71="",F71,$F71+($G71*$I71))</f>
        <v>26</v>
      </c>
    </row>
    <row r="72" spans="1:10" x14ac:dyDescent="0.25">
      <c r="A72" s="32">
        <v>44469</v>
      </c>
      <c r="B72" s="8" t="str">
        <f>IF($A72="","",IFERROR(IF(VLOOKUP($A72,Kamper!$A:$O,2,FALSE)="","",VLOOKUP($A72,Kamper!$A:$O,2,FALSE)),""))</f>
        <v>Hana</v>
      </c>
      <c r="C72" s="6" t="s">
        <v>24</v>
      </c>
      <c r="D72" s="18">
        <v>5</v>
      </c>
      <c r="E72" s="8" t="str">
        <f>IF($D72="","",IFERROR(IF(VLOOKUP($D72,Lovbrudd!$A:$O,2,FALSE)="","",VLOOKUP($D72,Lovbrudd!$A:$O,2,FALSE)),""))</f>
        <v>Komme (umeldt) for sent til kamp</v>
      </c>
      <c r="F72" s="9">
        <f>IF($D72="","",IFERROR(IF(VLOOKUP($D72,Lovbrudd!$A:$O,3,FALSE)="","",VLOOKUP($D72,Lovbrudd!$A:$O,3,FALSE)),""))</f>
        <v>20</v>
      </c>
      <c r="G72" s="9">
        <f>IF($D72="","",IFERROR(IF(VLOOKUP($D72,Lovbrudd!$A:$O,4,FALSE)="","",VLOOKUP($D72,Lovbrudd!$A:$O,4,FALSE)),""))</f>
        <v>1</v>
      </c>
      <c r="H72" s="27" t="str">
        <f>IF($D72="","",IFERROR(IF(VLOOKUP($D72,Lovbrudd!$A:$O,5,FALSE)="","",VLOOKUP($D72,Lovbrudd!$A:$O,5,FALSE)),""))</f>
        <v>Pr minutt</v>
      </c>
      <c r="I72" s="19">
        <v>11</v>
      </c>
      <c r="J72" s="9">
        <f>IF($G72="",F72,$F72+($G72*$I72))</f>
        <v>31</v>
      </c>
    </row>
    <row r="73" spans="1:10" x14ac:dyDescent="0.25">
      <c r="A73" s="32">
        <v>44469</v>
      </c>
      <c r="B73" s="8" t="str">
        <f>IF($A73="","",IFERROR(IF(VLOOKUP($A73,Kamper!$A:$O,2,FALSE)="","",VLOOKUP($A73,Kamper!$A:$O,2,FALSE)),""))</f>
        <v>Hana</v>
      </c>
      <c r="C73" s="6" t="s">
        <v>8</v>
      </c>
      <c r="D73" s="18">
        <v>8</v>
      </c>
      <c r="E73" s="8" t="str">
        <f>IF($D73="","",IFERROR(IF(VLOOKUP($D73,Lovbrudd!$A:$O,2,FALSE)="","",VLOOKUP($D73,Lovbrudd!$A:$O,2,FALSE)),""))</f>
        <v>Bli slått tunnell på i kamp</v>
      </c>
      <c r="F73" s="9">
        <f>IF($D73="","",IFERROR(IF(VLOOKUP($D73,Lovbrudd!$A:$O,3,FALSE)="","",VLOOKUP($D73,Lovbrudd!$A:$O,3,FALSE)),""))</f>
        <v>20</v>
      </c>
      <c r="G73" s="9" t="str">
        <f>IF($D73="","",IFERROR(IF(VLOOKUP($D73,Lovbrudd!$A:$O,4,FALSE)="","",VLOOKUP($D73,Lovbrudd!$A:$O,4,FALSE)),""))</f>
        <v/>
      </c>
      <c r="H73" s="27" t="str">
        <f>IF($D73="","",IFERROR(IF(VLOOKUP($D73,Lovbrudd!$A:$O,5,FALSE)="","",VLOOKUP($D73,Lovbrudd!$A:$O,5,FALSE)),""))</f>
        <v/>
      </c>
      <c r="I73" s="19"/>
      <c r="J73" s="9">
        <f>IF($G73="",F73,$F73+($G73*$I73))</f>
        <v>20</v>
      </c>
    </row>
    <row r="74" spans="1:10" x14ac:dyDescent="0.25">
      <c r="A74" s="32">
        <v>44472</v>
      </c>
      <c r="B74" s="8" t="str">
        <f>IF($A74="","",IFERROR(IF(VLOOKUP($A74,Kamper!$A:$O,2,FALSE)="","",VLOOKUP($A74,Kamper!$A:$O,2,FALSE)),""))</f>
        <v>Ganddal 2</v>
      </c>
      <c r="C74" s="6" t="s">
        <v>22</v>
      </c>
      <c r="D74" s="18">
        <v>1</v>
      </c>
      <c r="E74" s="8" t="str">
        <f>IF($D74="","",IFERROR(IF(VLOOKUP($D74,Lovbrudd!$A:$O,2,FALSE)="","",VLOOKUP($D74,Lovbrudd!$A:$O,2,FALSE)),""))</f>
        <v>Gult kort</v>
      </c>
      <c r="F74" s="9">
        <f>IF($D74="","",IFERROR(IF(VLOOKUP($D74,Lovbrudd!$A:$O,3,FALSE)="","",VLOOKUP($D74,Lovbrudd!$A:$O,3,FALSE)),""))</f>
        <v>10</v>
      </c>
      <c r="G74" s="9" t="str">
        <f>IF($D74="","",IFERROR(IF(VLOOKUP($D74,Lovbrudd!$A:$O,4,FALSE)="","",VLOOKUP($D74,Lovbrudd!$A:$O,4,FALSE)),""))</f>
        <v/>
      </c>
      <c r="H74" s="27" t="str">
        <f>IF($D74="","",IFERROR(IF(VLOOKUP($D74,Lovbrudd!$A:$O,5,FALSE)="","",VLOOKUP($D74,Lovbrudd!$A:$O,5,FALSE)),""))</f>
        <v/>
      </c>
      <c r="I74" s="19"/>
      <c r="J74" s="9">
        <f>IF($G74="",F74,$F74+($G74*$I74))</f>
        <v>10</v>
      </c>
    </row>
    <row r="75" spans="1:10" x14ac:dyDescent="0.25">
      <c r="A75" s="32">
        <v>44472</v>
      </c>
      <c r="B75" s="8" t="str">
        <f>IF($A75="","",IFERROR(IF(VLOOKUP($A75,Kamper!$A:$O,2,FALSE)="","",VLOOKUP($A75,Kamper!$A:$O,2,FALSE)),""))</f>
        <v>Ganddal 2</v>
      </c>
      <c r="C75" s="6" t="s">
        <v>11</v>
      </c>
      <c r="D75" s="18">
        <v>1</v>
      </c>
      <c r="E75" s="8" t="str">
        <f>IF($D75="","",IFERROR(IF(VLOOKUP($D75,Lovbrudd!$A:$O,2,FALSE)="","",VLOOKUP($D75,Lovbrudd!$A:$O,2,FALSE)),""))</f>
        <v>Gult kort</v>
      </c>
      <c r="F75" s="9">
        <f>IF($D75="","",IFERROR(IF(VLOOKUP($D75,Lovbrudd!$A:$O,3,FALSE)="","",VLOOKUP($D75,Lovbrudd!$A:$O,3,FALSE)),""))</f>
        <v>10</v>
      </c>
      <c r="G75" s="9" t="str">
        <f>IF($D75="","",IFERROR(IF(VLOOKUP($D75,Lovbrudd!$A:$O,4,FALSE)="","",VLOOKUP($D75,Lovbrudd!$A:$O,4,FALSE)),""))</f>
        <v/>
      </c>
      <c r="H75" s="27" t="str">
        <f>IF($D75="","",IFERROR(IF(VLOOKUP($D75,Lovbrudd!$A:$O,5,FALSE)="","",VLOOKUP($D75,Lovbrudd!$A:$O,5,FALSE)),""))</f>
        <v/>
      </c>
      <c r="I75" s="19"/>
      <c r="J75" s="9">
        <f>IF($G75="",F75,$F75+($G75*$I75))</f>
        <v>10</v>
      </c>
    </row>
    <row r="76" spans="1:10" x14ac:dyDescent="0.25">
      <c r="A76" s="32">
        <v>44472</v>
      </c>
      <c r="B76" s="8" t="str">
        <f>IF($A76="","",IFERROR(IF(VLOOKUP($A76,Kamper!$A:$O,2,FALSE)="","",VLOOKUP($A76,Kamper!$A:$O,2,FALSE)),""))</f>
        <v>Ganddal 2</v>
      </c>
      <c r="C76" s="6" t="s">
        <v>160</v>
      </c>
      <c r="D76" s="18">
        <v>8</v>
      </c>
      <c r="E76" s="8" t="str">
        <f>IF($D76="","",IFERROR(IF(VLOOKUP($D76,Lovbrudd!$A:$O,2,FALSE)="","",VLOOKUP($D76,Lovbrudd!$A:$O,2,FALSE)),""))</f>
        <v>Bli slått tunnell på i kamp</v>
      </c>
      <c r="F76" s="9">
        <f>IF($D76="","",IFERROR(IF(VLOOKUP($D76,Lovbrudd!$A:$O,3,FALSE)="","",VLOOKUP($D76,Lovbrudd!$A:$O,3,FALSE)),""))</f>
        <v>20</v>
      </c>
      <c r="G76" s="9" t="str">
        <f>IF($D76="","",IFERROR(IF(VLOOKUP($D76,Lovbrudd!$A:$O,4,FALSE)="","",VLOOKUP($D76,Lovbrudd!$A:$O,4,FALSE)),""))</f>
        <v/>
      </c>
      <c r="H76" s="27" t="str">
        <f>IF($D76="","",IFERROR(IF(VLOOKUP($D76,Lovbrudd!$A:$O,5,FALSE)="","",VLOOKUP($D76,Lovbrudd!$A:$O,5,FALSE)),""))</f>
        <v/>
      </c>
      <c r="I76" s="19"/>
      <c r="J76" s="9">
        <f>IF($G76="",F76,$F76+($G76*$I76))</f>
        <v>20</v>
      </c>
    </row>
    <row r="77" spans="1:10" x14ac:dyDescent="0.25">
      <c r="A77" s="32">
        <v>44472</v>
      </c>
      <c r="B77" s="8" t="str">
        <f>IF($A77="","",IFERROR(IF(VLOOKUP($A77,Kamper!$A:$O,2,FALSE)="","",VLOOKUP($A77,Kamper!$A:$O,2,FALSE)),""))</f>
        <v>Ganddal 2</v>
      </c>
      <c r="C77" s="6" t="s">
        <v>19</v>
      </c>
      <c r="D77" s="18">
        <v>8</v>
      </c>
      <c r="E77" s="8" t="str">
        <f>IF($D77="","",IFERROR(IF(VLOOKUP($D77,Lovbrudd!$A:$O,2,FALSE)="","",VLOOKUP($D77,Lovbrudd!$A:$O,2,FALSE)),""))</f>
        <v>Bli slått tunnell på i kamp</v>
      </c>
      <c r="F77" s="9">
        <f>IF($D77="","",IFERROR(IF(VLOOKUP($D77,Lovbrudd!$A:$O,3,FALSE)="","",VLOOKUP($D77,Lovbrudd!$A:$O,3,FALSE)),""))</f>
        <v>20</v>
      </c>
      <c r="G77" s="9" t="str">
        <f>IF($D77="","",IFERROR(IF(VLOOKUP($D77,Lovbrudd!$A:$O,4,FALSE)="","",VLOOKUP($D77,Lovbrudd!$A:$O,4,FALSE)),""))</f>
        <v/>
      </c>
      <c r="H77" s="27" t="str">
        <f>IF($D77="","",IFERROR(IF(VLOOKUP($D77,Lovbrudd!$A:$O,5,FALSE)="","",VLOOKUP($D77,Lovbrudd!$A:$O,5,FALSE)),""))</f>
        <v/>
      </c>
      <c r="I77" s="19"/>
      <c r="J77" s="9">
        <f>IF($G77="",F77,$F77+($G77*$I77))</f>
        <v>20</v>
      </c>
    </row>
    <row r="78" spans="1:10" x14ac:dyDescent="0.25">
      <c r="A78" s="32">
        <v>44472</v>
      </c>
      <c r="B78" s="8" t="str">
        <f>IF($A78="","",IFERROR(IF(VLOOKUP($A78,Kamper!$A:$O,2,FALSE)="","",VLOOKUP($A78,Kamper!$A:$O,2,FALSE)),""))</f>
        <v>Ganddal 2</v>
      </c>
      <c r="C78" s="6" t="s">
        <v>19</v>
      </c>
      <c r="D78" s="18">
        <v>11</v>
      </c>
      <c r="E78" s="8" t="str">
        <f>IF($D78="","",IFERROR(IF(VLOOKUP($D78,Lovbrudd!$A:$O,2,FALSE)="","",VLOOKUP($D78,Lovbrudd!$A:$O,2,FALSE)),""))</f>
        <v>Tisse ved siden av banen</v>
      </c>
      <c r="F78" s="9">
        <f>IF($D78="","",IFERROR(IF(VLOOKUP($D78,Lovbrudd!$A:$O,3,FALSE)="","",VLOOKUP($D78,Lovbrudd!$A:$O,3,FALSE)),""))</f>
        <v>20</v>
      </c>
      <c r="G78" s="9" t="str">
        <f>IF($D78="","",IFERROR(IF(VLOOKUP($D78,Lovbrudd!$A:$O,4,FALSE)="","",VLOOKUP($D78,Lovbrudd!$A:$O,4,FALSE)),""))</f>
        <v/>
      </c>
      <c r="H78" s="27" t="str">
        <f>IF($D78="","",IFERROR(IF(VLOOKUP($D78,Lovbrudd!$A:$O,5,FALSE)="","",VLOOKUP($D78,Lovbrudd!$A:$O,5,FALSE)),""))</f>
        <v/>
      </c>
      <c r="I78" s="19"/>
      <c r="J78" s="9">
        <f>IF($G78="",F78,$F78+($G78*$I78))</f>
        <v>20</v>
      </c>
    </row>
    <row r="79" spans="1:10" x14ac:dyDescent="0.25">
      <c r="A79" s="32">
        <v>44472</v>
      </c>
      <c r="B79" s="8" t="str">
        <f>IF($A79="","",IFERROR(IF(VLOOKUP($A79,Kamper!$A:$O,2,FALSE)="","",VLOOKUP($A79,Kamper!$A:$O,2,FALSE)),""))</f>
        <v>Ganddal 2</v>
      </c>
      <c r="C79" s="6" t="s">
        <v>8</v>
      </c>
      <c r="D79" s="18">
        <v>11</v>
      </c>
      <c r="E79" s="8" t="str">
        <f>IF($D79="","",IFERROR(IF(VLOOKUP($D79,Lovbrudd!$A:$O,2,FALSE)="","",VLOOKUP($D79,Lovbrudd!$A:$O,2,FALSE)),""))</f>
        <v>Tisse ved siden av banen</v>
      </c>
      <c r="F79" s="9">
        <f>IF($D79="","",IFERROR(IF(VLOOKUP($D79,Lovbrudd!$A:$O,3,FALSE)="","",VLOOKUP($D79,Lovbrudd!$A:$O,3,FALSE)),""))</f>
        <v>20</v>
      </c>
      <c r="G79" s="9" t="str">
        <f>IF($D79="","",IFERROR(IF(VLOOKUP($D79,Lovbrudd!$A:$O,4,FALSE)="","",VLOOKUP($D79,Lovbrudd!$A:$O,4,FALSE)),""))</f>
        <v/>
      </c>
      <c r="H79" s="27" t="str">
        <f>IF($D79="","",IFERROR(IF(VLOOKUP($D79,Lovbrudd!$A:$O,5,FALSE)="","",VLOOKUP($D79,Lovbrudd!$A:$O,5,FALSE)),""))</f>
        <v/>
      </c>
      <c r="I79" s="19"/>
      <c r="J79" s="9">
        <f>IF($G79="",F79,$F79+($G79*$I79))</f>
        <v>20</v>
      </c>
    </row>
    <row r="80" spans="1:10" x14ac:dyDescent="0.25">
      <c r="A80" s="32">
        <v>44472</v>
      </c>
      <c r="B80" s="8" t="str">
        <f>IF($A80="","",IFERROR(IF(VLOOKUP($A80,Kamper!$A:$O,2,FALSE)="","",VLOOKUP($A80,Kamper!$A:$O,2,FALSE)),""))</f>
        <v>Ganddal 2</v>
      </c>
      <c r="C80" s="6" t="s">
        <v>5</v>
      </c>
      <c r="D80" s="18">
        <v>22</v>
      </c>
      <c r="E80" s="8" t="str">
        <f>IF($D80="","",IFERROR(IF(VLOOKUP($D80,Lovbrudd!$A:$O,2,FALSE)="","",VLOOKUP($D80,Lovbrudd!$A:$O,2,FALSE)),""))</f>
        <v>Oransje sokker</v>
      </c>
      <c r="F80" s="9">
        <f>IF($D80="","",IFERROR(IF(VLOOKUP($D80,Lovbrudd!$A:$O,3,FALSE)="","",VLOOKUP($D80,Lovbrudd!$A:$O,3,FALSE)),""))</f>
        <v>10</v>
      </c>
      <c r="G80" s="9" t="str">
        <f>IF($D80="","",IFERROR(IF(VLOOKUP($D80,Lovbrudd!$A:$O,4,FALSE)="","",VLOOKUP($D80,Lovbrudd!$A:$O,4,FALSE)),""))</f>
        <v/>
      </c>
      <c r="H80" s="27" t="str">
        <f>IF($D80="","",IFERROR(IF(VLOOKUP($D80,Lovbrudd!$A:$O,5,FALSE)="","",VLOOKUP($D80,Lovbrudd!$A:$O,5,FALSE)),""))</f>
        <v/>
      </c>
      <c r="I80" s="19"/>
      <c r="J80" s="9">
        <f>IF($G80="",F80,$F80+($G80*$I80))</f>
        <v>10</v>
      </c>
    </row>
    <row r="81" spans="1:10" x14ac:dyDescent="0.25">
      <c r="A81" s="32">
        <v>44474</v>
      </c>
      <c r="B81" s="8" t="str">
        <f>IF($A81="","",IFERROR(IF(VLOOKUP($A81,Kamper!$A:$O,2,FALSE)="","",VLOOKUP($A81,Kamper!$A:$O,2,FALSE)),""))</f>
        <v>Bogafjell</v>
      </c>
      <c r="C81" s="6" t="s">
        <v>41</v>
      </c>
      <c r="D81" s="18">
        <v>5</v>
      </c>
      <c r="E81" s="8" t="str">
        <f>IF($D81="","",IFERROR(IF(VLOOKUP($D81,Lovbrudd!$A:$O,2,FALSE)="","",VLOOKUP($D81,Lovbrudd!$A:$O,2,FALSE)),""))</f>
        <v>Komme (umeldt) for sent til kamp</v>
      </c>
      <c r="F81" s="9">
        <f>IF($D81="","",IFERROR(IF(VLOOKUP($D81,Lovbrudd!$A:$O,3,FALSE)="","",VLOOKUP($D81,Lovbrudd!$A:$O,3,FALSE)),""))</f>
        <v>20</v>
      </c>
      <c r="G81" s="9">
        <f>IF($D81="","",IFERROR(IF(VLOOKUP($D81,Lovbrudd!$A:$O,4,FALSE)="","",VLOOKUP($D81,Lovbrudd!$A:$O,4,FALSE)),""))</f>
        <v>1</v>
      </c>
      <c r="H81" s="27" t="str">
        <f>IF($D81="","",IFERROR(IF(VLOOKUP($D81,Lovbrudd!$A:$O,5,FALSE)="","",VLOOKUP($D81,Lovbrudd!$A:$O,5,FALSE)),""))</f>
        <v>Pr minutt</v>
      </c>
      <c r="I81" s="19">
        <v>4</v>
      </c>
      <c r="J81" s="9">
        <f>IF($G81="",F81,$F81+($G81*$I81))</f>
        <v>24</v>
      </c>
    </row>
    <row r="82" spans="1:10" x14ac:dyDescent="0.25">
      <c r="A82" s="32">
        <v>44474</v>
      </c>
      <c r="B82" s="8" t="str">
        <f>IF($A82="","",IFERROR(IF(VLOOKUP($A82,Kamper!$A:$O,2,FALSE)="","",VLOOKUP($A82,Kamper!$A:$O,2,FALSE)),""))</f>
        <v>Bogafjell</v>
      </c>
      <c r="C82" s="6" t="s">
        <v>8</v>
      </c>
      <c r="D82" s="18">
        <v>5</v>
      </c>
      <c r="E82" s="8" t="str">
        <f>IF($D82="","",IFERROR(IF(VLOOKUP($D82,Lovbrudd!$A:$O,2,FALSE)="","",VLOOKUP($D82,Lovbrudd!$A:$O,2,FALSE)),""))</f>
        <v>Komme (umeldt) for sent til kamp</v>
      </c>
      <c r="F82" s="9">
        <f>IF($D82="","",IFERROR(IF(VLOOKUP($D82,Lovbrudd!$A:$O,3,FALSE)="","",VLOOKUP($D82,Lovbrudd!$A:$O,3,FALSE)),""))</f>
        <v>20</v>
      </c>
      <c r="G82" s="9">
        <f>IF($D82="","",IFERROR(IF(VLOOKUP($D82,Lovbrudd!$A:$O,4,FALSE)="","",VLOOKUP($D82,Lovbrudd!$A:$O,4,FALSE)),""))</f>
        <v>1</v>
      </c>
      <c r="H82" s="27" t="str">
        <f>IF($D82="","",IFERROR(IF(VLOOKUP($D82,Lovbrudd!$A:$O,5,FALSE)="","",VLOOKUP($D82,Lovbrudd!$A:$O,5,FALSE)),""))</f>
        <v>Pr minutt</v>
      </c>
      <c r="I82" s="19">
        <v>7</v>
      </c>
      <c r="J82" s="9">
        <f>IF($G82="",F82,$F82+($G82*$I82))</f>
        <v>27</v>
      </c>
    </row>
    <row r="83" spans="1:10" x14ac:dyDescent="0.25">
      <c r="A83" s="32">
        <v>44474</v>
      </c>
      <c r="B83" s="8" t="str">
        <f>IF($A83="","",IFERROR(IF(VLOOKUP($A83,Kamper!$A:$O,2,FALSE)="","",VLOOKUP($A83,Kamper!$A:$O,2,FALSE)),""))</f>
        <v>Bogafjell</v>
      </c>
      <c r="C83" s="6" t="s">
        <v>161</v>
      </c>
      <c r="D83" s="18">
        <v>5</v>
      </c>
      <c r="E83" s="8" t="str">
        <f>IF($D83="","",IFERROR(IF(VLOOKUP($D83,Lovbrudd!$A:$O,2,FALSE)="","",VLOOKUP($D83,Lovbrudd!$A:$O,2,FALSE)),""))</f>
        <v>Komme (umeldt) for sent til kamp</v>
      </c>
      <c r="F83" s="9">
        <f>IF($D83="","",IFERROR(IF(VLOOKUP($D83,Lovbrudd!$A:$O,3,FALSE)="","",VLOOKUP($D83,Lovbrudd!$A:$O,3,FALSE)),""))</f>
        <v>20</v>
      </c>
      <c r="G83" s="9">
        <f>IF($D83="","",IFERROR(IF(VLOOKUP($D83,Lovbrudd!$A:$O,4,FALSE)="","",VLOOKUP($D83,Lovbrudd!$A:$O,4,FALSE)),""))</f>
        <v>1</v>
      </c>
      <c r="H83" s="27" t="str">
        <f>IF($D83="","",IFERROR(IF(VLOOKUP($D83,Lovbrudd!$A:$O,5,FALSE)="","",VLOOKUP($D83,Lovbrudd!$A:$O,5,FALSE)),""))</f>
        <v>Pr minutt</v>
      </c>
      <c r="I83" s="19">
        <v>10</v>
      </c>
      <c r="J83" s="9">
        <f>IF($G83="",F83,$F83+($G83*$I83))</f>
        <v>30</v>
      </c>
    </row>
    <row r="84" spans="1:10" x14ac:dyDescent="0.25">
      <c r="A84" s="32">
        <v>44474</v>
      </c>
      <c r="B84" s="8" t="str">
        <f>IF($A84="","",IFERROR(IF(VLOOKUP($A84,Kamper!$A:$O,2,FALSE)="","",VLOOKUP($A84,Kamper!$A:$O,2,FALSE)),""))</f>
        <v>Bogafjell</v>
      </c>
      <c r="C84" s="6" t="s">
        <v>20</v>
      </c>
      <c r="D84" s="18">
        <v>8</v>
      </c>
      <c r="E84" s="8" t="str">
        <f>IF($D84="","",IFERROR(IF(VLOOKUP($D84,Lovbrudd!$A:$O,2,FALSE)="","",VLOOKUP($D84,Lovbrudd!$A:$O,2,FALSE)),""))</f>
        <v>Bli slått tunnell på i kamp</v>
      </c>
      <c r="F84" s="9">
        <f>IF($D84="","",IFERROR(IF(VLOOKUP($D84,Lovbrudd!$A:$O,3,FALSE)="","",VLOOKUP($D84,Lovbrudd!$A:$O,3,FALSE)),""))</f>
        <v>20</v>
      </c>
      <c r="G84" s="9" t="str">
        <f>IF($D84="","",IFERROR(IF(VLOOKUP($D84,Lovbrudd!$A:$O,4,FALSE)="","",VLOOKUP($D84,Lovbrudd!$A:$O,4,FALSE)),""))</f>
        <v/>
      </c>
      <c r="H84" s="27" t="str">
        <f>IF($D84="","",IFERROR(IF(VLOOKUP($D84,Lovbrudd!$A:$O,5,FALSE)="","",VLOOKUP($D84,Lovbrudd!$A:$O,5,FALSE)),""))</f>
        <v/>
      </c>
      <c r="I84" s="19"/>
      <c r="J84" s="9">
        <f>IF($G84="",F84,$F84+($G84*$I84))</f>
        <v>20</v>
      </c>
    </row>
    <row r="85" spans="1:10" x14ac:dyDescent="0.25">
      <c r="A85" s="32">
        <v>44474</v>
      </c>
      <c r="B85" s="8" t="str">
        <f>IF($A85="","",IFERROR(IF(VLOOKUP($A85,Kamper!$A:$O,2,FALSE)="","",VLOOKUP($A85,Kamper!$A:$O,2,FALSE)),""))</f>
        <v>Bogafjell</v>
      </c>
      <c r="C85" s="6" t="s">
        <v>80</v>
      </c>
      <c r="D85" s="18">
        <v>8</v>
      </c>
      <c r="E85" s="8" t="str">
        <f>IF($D85="","",IFERROR(IF(VLOOKUP($D85,Lovbrudd!$A:$O,2,FALSE)="","",VLOOKUP($D85,Lovbrudd!$A:$O,2,FALSE)),""))</f>
        <v>Bli slått tunnell på i kamp</v>
      </c>
      <c r="F85" s="9">
        <f>IF($D85="","",IFERROR(IF(VLOOKUP($D85,Lovbrudd!$A:$O,3,FALSE)="","",VLOOKUP($D85,Lovbrudd!$A:$O,3,FALSE)),""))</f>
        <v>20</v>
      </c>
      <c r="G85" s="9" t="str">
        <f>IF($D85="","",IFERROR(IF(VLOOKUP($D85,Lovbrudd!$A:$O,4,FALSE)="","",VLOOKUP($D85,Lovbrudd!$A:$O,4,FALSE)),""))</f>
        <v/>
      </c>
      <c r="H85" s="27" t="str">
        <f>IF($D85="","",IFERROR(IF(VLOOKUP($D85,Lovbrudd!$A:$O,5,FALSE)="","",VLOOKUP($D85,Lovbrudd!$A:$O,5,FALSE)),""))</f>
        <v/>
      </c>
      <c r="I85" s="19"/>
      <c r="J85" s="9">
        <f>IF($G85="",F85,$F85+($G85*$I85))</f>
        <v>20</v>
      </c>
    </row>
    <row r="86" spans="1:10" x14ac:dyDescent="0.25">
      <c r="A86" s="32">
        <v>44474</v>
      </c>
      <c r="B86" s="8" t="str">
        <f>IF($A86="","",IFERROR(IF(VLOOKUP($A86,Kamper!$A:$O,2,FALSE)="","",VLOOKUP($A86,Kamper!$A:$O,2,FALSE)),""))</f>
        <v>Bogafjell</v>
      </c>
      <c r="C86" s="6" t="s">
        <v>32</v>
      </c>
      <c r="D86" s="18">
        <v>23</v>
      </c>
      <c r="E86" s="8" t="str">
        <f>IF($D86="","",IFERROR(IF(VLOOKUP($D86,Lovbrudd!$A:$O,2,FALSE)="","",VLOOKUP($D86,Lovbrudd!$A:$O,2,FALSE)),""))</f>
        <v>Spille kamp med bukse</v>
      </c>
      <c r="F86" s="9">
        <f>IF($D86="","",IFERROR(IF(VLOOKUP($D86,Lovbrudd!$A:$O,3,FALSE)="","",VLOOKUP($D86,Lovbrudd!$A:$O,3,FALSE)),""))</f>
        <v>20</v>
      </c>
      <c r="G86" s="9" t="str">
        <f>IF($D86="","",IFERROR(IF(VLOOKUP($D86,Lovbrudd!$A:$O,4,FALSE)="","",VLOOKUP($D86,Lovbrudd!$A:$O,4,FALSE)),""))</f>
        <v/>
      </c>
      <c r="H86" s="27" t="str">
        <f>IF($D86="","",IFERROR(IF(VLOOKUP($D86,Lovbrudd!$A:$O,5,FALSE)="","",VLOOKUP($D86,Lovbrudd!$A:$O,5,FALSE)),""))</f>
        <v/>
      </c>
      <c r="I86" s="19"/>
      <c r="J86" s="9">
        <f>IF($G86="",F86,$F86+($G86*$I86))</f>
        <v>20</v>
      </c>
    </row>
    <row r="87" spans="1:10" x14ac:dyDescent="0.25">
      <c r="A87" s="32">
        <v>44478</v>
      </c>
      <c r="B87" s="8" t="str">
        <f>IF($A87="","",IFERROR(IF(VLOOKUP($A87,Kamper!$A:$O,2,FALSE)="","",VLOOKUP($A87,Kamper!$A:$O,2,FALSE)),""))</f>
        <v>Våganes</v>
      </c>
      <c r="C87" s="6" t="s">
        <v>10</v>
      </c>
      <c r="D87" s="18">
        <v>5</v>
      </c>
      <c r="E87" s="8" t="str">
        <f>IF($D87="","",IFERROR(IF(VLOOKUP($D87,Lovbrudd!$A:$O,2,FALSE)="","",VLOOKUP($D87,Lovbrudd!$A:$O,2,FALSE)),""))</f>
        <v>Komme (umeldt) for sent til kamp</v>
      </c>
      <c r="F87" s="90">
        <v>40</v>
      </c>
      <c r="G87" s="90">
        <v>2</v>
      </c>
      <c r="H87" s="27" t="str">
        <f>IF($D87="","",IFERROR(IF(VLOOKUP($D87,Lovbrudd!$A:$O,5,FALSE)="","",VLOOKUP($D87,Lovbrudd!$A:$O,5,FALSE)),""))</f>
        <v>Pr minutt</v>
      </c>
      <c r="I87" s="19">
        <v>2</v>
      </c>
      <c r="J87" s="9">
        <f>IF($G87="",F87,$F87+($G87*$I87))</f>
        <v>44</v>
      </c>
    </row>
    <row r="88" spans="1:10" x14ac:dyDescent="0.25">
      <c r="A88" s="32">
        <v>44478</v>
      </c>
      <c r="B88" s="8" t="str">
        <f>IF($A88="","",IFERROR(IF(VLOOKUP($A88,Kamper!$A:$O,2,FALSE)="","",VLOOKUP($A88,Kamper!$A:$O,2,FALSE)),""))</f>
        <v>Våganes</v>
      </c>
      <c r="C88" s="6" t="s">
        <v>31</v>
      </c>
      <c r="D88" s="18">
        <v>5</v>
      </c>
      <c r="E88" s="8" t="str">
        <f>IF($D88="","",IFERROR(IF(VLOOKUP($D88,Lovbrudd!$A:$O,2,FALSE)="","",VLOOKUP($D88,Lovbrudd!$A:$O,2,FALSE)),""))</f>
        <v>Komme (umeldt) for sent til kamp</v>
      </c>
      <c r="F88" s="90">
        <v>40</v>
      </c>
      <c r="G88" s="90">
        <v>2</v>
      </c>
      <c r="H88" s="27" t="str">
        <f>IF($D88="","",IFERROR(IF(VLOOKUP($D88,Lovbrudd!$A:$O,5,FALSE)="","",VLOOKUP($D88,Lovbrudd!$A:$O,5,FALSE)),""))</f>
        <v>Pr minutt</v>
      </c>
      <c r="I88" s="19">
        <v>3</v>
      </c>
      <c r="J88" s="9">
        <f>IF($G88="",F88,$F88+($G88*$I88))</f>
        <v>46</v>
      </c>
    </row>
    <row r="89" spans="1:10" x14ac:dyDescent="0.25">
      <c r="A89" s="32">
        <v>44478</v>
      </c>
      <c r="B89" s="8" t="str">
        <f>IF($A89="","",IFERROR(IF(VLOOKUP($A89,Kamper!$A:$O,2,FALSE)="","",VLOOKUP($A89,Kamper!$A:$O,2,FALSE)),""))</f>
        <v>Våganes</v>
      </c>
      <c r="C89" s="6" t="s">
        <v>36</v>
      </c>
      <c r="D89" s="18">
        <v>8</v>
      </c>
      <c r="E89" s="8" t="str">
        <f>IF($D89="","",IFERROR(IF(VLOOKUP($D89,Lovbrudd!$A:$O,2,FALSE)="","",VLOOKUP($D89,Lovbrudd!$A:$O,2,FALSE)),""))</f>
        <v>Bli slått tunnell på i kamp</v>
      </c>
      <c r="F89" s="90">
        <v>40</v>
      </c>
      <c r="G89" s="9" t="str">
        <f>IF($D89="","",IFERROR(IF(VLOOKUP($D89,Lovbrudd!$A:$O,4,FALSE)="","",VLOOKUP($D89,Lovbrudd!$A:$O,4,FALSE)),""))</f>
        <v/>
      </c>
      <c r="H89" s="27" t="str">
        <f>IF($D89="","",IFERROR(IF(VLOOKUP($D89,Lovbrudd!$A:$O,5,FALSE)="","",VLOOKUP($D89,Lovbrudd!$A:$O,5,FALSE)),""))</f>
        <v/>
      </c>
      <c r="I89" s="19"/>
      <c r="J89" s="9">
        <f>IF($G89="",F89,$F89+($G89*$I89))</f>
        <v>40</v>
      </c>
    </row>
    <row r="90" spans="1:10" x14ac:dyDescent="0.25">
      <c r="A90" s="32">
        <v>44478</v>
      </c>
      <c r="B90" s="8" t="str">
        <f>IF($A90="","",IFERROR(IF(VLOOKUP($A90,Kamper!$A:$O,2,FALSE)="","",VLOOKUP($A90,Kamper!$A:$O,2,FALSE)),""))</f>
        <v>Våganes</v>
      </c>
      <c r="C90" s="6" t="s">
        <v>20</v>
      </c>
      <c r="D90" s="18">
        <v>11</v>
      </c>
      <c r="E90" s="8" t="str">
        <f>IF($D90="","",IFERROR(IF(VLOOKUP($D90,Lovbrudd!$A:$O,2,FALSE)="","",VLOOKUP($D90,Lovbrudd!$A:$O,2,FALSE)),""))</f>
        <v>Tisse ved siden av banen</v>
      </c>
      <c r="F90" s="90">
        <v>40</v>
      </c>
      <c r="G90" s="9" t="str">
        <f>IF($D90="","",IFERROR(IF(VLOOKUP($D90,Lovbrudd!$A:$O,4,FALSE)="","",VLOOKUP($D90,Lovbrudd!$A:$O,4,FALSE)),""))</f>
        <v/>
      </c>
      <c r="H90" s="27" t="str">
        <f>IF($D90="","",IFERROR(IF(VLOOKUP($D90,Lovbrudd!$A:$O,5,FALSE)="","",VLOOKUP($D90,Lovbrudd!$A:$O,5,FALSE)),""))</f>
        <v/>
      </c>
      <c r="I90" s="19"/>
      <c r="J90" s="9">
        <f>IF($G90="",F90,$F90+($G90*$I90))</f>
        <v>40</v>
      </c>
    </row>
    <row r="91" spans="1:10" x14ac:dyDescent="0.25">
      <c r="A91" s="32">
        <v>44478</v>
      </c>
      <c r="B91" s="8" t="str">
        <f>IF($A91="","",IFERROR(IF(VLOOKUP($A91,Kamper!$A:$O,2,FALSE)="","",VLOOKUP($A91,Kamper!$A:$O,2,FALSE)),""))</f>
        <v>Våganes</v>
      </c>
      <c r="C91" s="6" t="s">
        <v>5</v>
      </c>
      <c r="D91" s="18">
        <v>22</v>
      </c>
      <c r="E91" s="8" t="str">
        <f>IF($D91="","",IFERROR(IF(VLOOKUP($D91,Lovbrudd!$A:$O,2,FALSE)="","",VLOOKUP($D91,Lovbrudd!$A:$O,2,FALSE)),""))</f>
        <v>Oransje sokker</v>
      </c>
      <c r="F91" s="90">
        <v>20</v>
      </c>
      <c r="G91" s="9" t="str">
        <f>IF($D91="","",IFERROR(IF(VLOOKUP($D91,Lovbrudd!$A:$O,4,FALSE)="","",VLOOKUP($D91,Lovbrudd!$A:$O,4,FALSE)),""))</f>
        <v/>
      </c>
      <c r="H91" s="27" t="str">
        <f>IF($D91="","",IFERROR(IF(VLOOKUP($D91,Lovbrudd!$A:$O,5,FALSE)="","",VLOOKUP($D91,Lovbrudd!$A:$O,5,FALSE)),""))</f>
        <v/>
      </c>
      <c r="I91" s="19"/>
      <c r="J91" s="9">
        <f>IF($G91="",F91,$F91+($G91*$I91))</f>
        <v>20</v>
      </c>
    </row>
    <row r="92" spans="1:10" x14ac:dyDescent="0.25">
      <c r="A92" s="32">
        <v>44478</v>
      </c>
      <c r="B92" s="8" t="str">
        <f>IF($A92="","",IFERROR(IF(VLOOKUP($A92,Kamper!$A:$O,2,FALSE)="","",VLOOKUP($A92,Kamper!$A:$O,2,FALSE)),""))</f>
        <v>Våganes</v>
      </c>
      <c r="C92" s="6" t="s">
        <v>15</v>
      </c>
      <c r="D92" s="18">
        <v>24</v>
      </c>
      <c r="E92" s="8" t="str">
        <f>IF($D92="","",IFERROR(IF(VLOOKUP($D92,Lovbrudd!$A:$O,2,FALSE)="","",VLOOKUP($D92,Lovbrudd!$A:$O,2,FALSE)),""))</f>
        <v xml:space="preserve">Usportslig opptreden </v>
      </c>
      <c r="F92" s="90">
        <v>40</v>
      </c>
      <c r="G92" s="9" t="str">
        <f>IF($D92="","",IFERROR(IF(VLOOKUP($D92,Lovbrudd!$A:$O,4,FALSE)="","",VLOOKUP($D92,Lovbrudd!$A:$O,4,FALSE)),""))</f>
        <v/>
      </c>
      <c r="H92" s="27" t="str">
        <f>IF($D92="","",IFERROR(IF(VLOOKUP($D92,Lovbrudd!$A:$O,5,FALSE)="","",VLOOKUP($D92,Lovbrudd!$A:$O,5,FALSE)),""))</f>
        <v/>
      </c>
      <c r="I92" s="19"/>
      <c r="J92" s="9">
        <f>IF($G92="",F92,$F92+($G92*$I92))</f>
        <v>40</v>
      </c>
    </row>
    <row r="93" spans="1:10" x14ac:dyDescent="0.25">
      <c r="A93" s="32" t="s">
        <v>172</v>
      </c>
      <c r="B93" s="8" t="str">
        <f>IF($A93="","",IFERROR(IF(VLOOKUP($A93,Kamper!$A:$O,2,FALSE)="","",VLOOKUP($A93,Kamper!$A:$O,2,FALSE)),""))</f>
        <v>Beer Pong</v>
      </c>
      <c r="C93" s="6" t="s">
        <v>8</v>
      </c>
      <c r="D93" s="18">
        <v>25</v>
      </c>
      <c r="E93" s="8" t="str">
        <f>IF($D93="","",IFERROR(IF(VLOOKUP($D93,Lovbrudd!$A:$O,2,FALSE)="","",VLOOKUP($D93,Lovbrudd!$A:$O,2,FALSE)),""))</f>
        <v>Beer pong 20</v>
      </c>
      <c r="F93" s="9">
        <f>IF($D93="","",IFERROR(IF(VLOOKUP($D93,Lovbrudd!$A:$O,3,FALSE)="","",VLOOKUP($D93,Lovbrudd!$A:$O,3,FALSE)),""))</f>
        <v>20</v>
      </c>
      <c r="G93" s="9" t="str">
        <f>IF($D93="","",IFERROR(IF(VLOOKUP($D93,Lovbrudd!$A:$O,4,FALSE)="","",VLOOKUP($D93,Lovbrudd!$A:$O,4,FALSE)),""))</f>
        <v/>
      </c>
      <c r="H93" s="27" t="str">
        <f>IF($D93="","",IFERROR(IF(VLOOKUP($D93,Lovbrudd!$A:$O,5,FALSE)="","",VLOOKUP($D93,Lovbrudd!$A:$O,5,FALSE)),""))</f>
        <v/>
      </c>
      <c r="I93" s="19"/>
      <c r="J93" s="9">
        <f>IF($G93="",F93,$F93+($G93*$I93))</f>
        <v>20</v>
      </c>
    </row>
    <row r="94" spans="1:10" x14ac:dyDescent="0.25">
      <c r="A94" s="32" t="s">
        <v>172</v>
      </c>
      <c r="B94" s="8" t="str">
        <f>IF($A94="","",IFERROR(IF(VLOOKUP($A94,Kamper!$A:$O,2,FALSE)="","",VLOOKUP($A94,Kamper!$A:$O,2,FALSE)),""))</f>
        <v>Beer Pong</v>
      </c>
      <c r="C94" s="6" t="s">
        <v>176</v>
      </c>
      <c r="D94" s="18">
        <v>25</v>
      </c>
      <c r="E94" s="8" t="str">
        <f>IF($D94="","",IFERROR(IF(VLOOKUP($D94,Lovbrudd!$A:$O,2,FALSE)="","",VLOOKUP($D94,Lovbrudd!$A:$O,2,FALSE)),""))</f>
        <v>Beer pong 20</v>
      </c>
      <c r="F94" s="9">
        <f>IF($D94="","",IFERROR(IF(VLOOKUP($D94,Lovbrudd!$A:$O,3,FALSE)="","",VLOOKUP($D94,Lovbrudd!$A:$O,3,FALSE)),""))</f>
        <v>20</v>
      </c>
      <c r="G94" s="9" t="str">
        <f>IF($D94="","",IFERROR(IF(VLOOKUP($D94,Lovbrudd!$A:$O,4,FALSE)="","",VLOOKUP($D94,Lovbrudd!$A:$O,4,FALSE)),""))</f>
        <v/>
      </c>
      <c r="H94" s="27" t="str">
        <f>IF($D94="","",IFERROR(IF(VLOOKUP($D94,Lovbrudd!$A:$O,5,FALSE)="","",VLOOKUP($D94,Lovbrudd!$A:$O,5,FALSE)),""))</f>
        <v/>
      </c>
      <c r="I94" s="19"/>
      <c r="J94" s="9">
        <f>IF($G94="",F94,$F94+($G94*$I94))</f>
        <v>20</v>
      </c>
    </row>
    <row r="95" spans="1:10" x14ac:dyDescent="0.25">
      <c r="A95" s="32" t="s">
        <v>172</v>
      </c>
      <c r="B95" s="8" t="str">
        <f>IF($A95="","",IFERROR(IF(VLOOKUP($A95,Kamper!$A:$O,2,FALSE)="","",VLOOKUP($A95,Kamper!$A:$O,2,FALSE)),""))</f>
        <v>Beer Pong</v>
      </c>
      <c r="C95" s="6" t="s">
        <v>41</v>
      </c>
      <c r="D95" s="18">
        <v>25</v>
      </c>
      <c r="E95" s="8" t="str">
        <f>IF($D95="","",IFERROR(IF(VLOOKUP($D95,Lovbrudd!$A:$O,2,FALSE)="","",VLOOKUP($D95,Lovbrudd!$A:$O,2,FALSE)),""))</f>
        <v>Beer pong 20</v>
      </c>
      <c r="F95" s="9">
        <f>IF($D95="","",IFERROR(IF(VLOOKUP($D95,Lovbrudd!$A:$O,3,FALSE)="","",VLOOKUP($D95,Lovbrudd!$A:$O,3,FALSE)),""))</f>
        <v>20</v>
      </c>
      <c r="G95" s="9" t="str">
        <f>IF($D95="","",IFERROR(IF(VLOOKUP($D95,Lovbrudd!$A:$O,4,FALSE)="","",VLOOKUP($D95,Lovbrudd!$A:$O,4,FALSE)),""))</f>
        <v/>
      </c>
      <c r="H95" s="27" t="str">
        <f>IF($D95="","",IFERROR(IF(VLOOKUP($D95,Lovbrudd!$A:$O,5,FALSE)="","",VLOOKUP($D95,Lovbrudd!$A:$O,5,FALSE)),""))</f>
        <v/>
      </c>
      <c r="I95" s="19"/>
      <c r="J95" s="9">
        <f>IF($G95="",F95,$F95+($G95*$I95))</f>
        <v>20</v>
      </c>
    </row>
    <row r="96" spans="1:10" x14ac:dyDescent="0.25">
      <c r="A96" s="32" t="s">
        <v>172</v>
      </c>
      <c r="B96" s="8" t="str">
        <f>IF($A96="","",IFERROR(IF(VLOOKUP($A96,Kamper!$A:$O,2,FALSE)="","",VLOOKUP($A96,Kamper!$A:$O,2,FALSE)),""))</f>
        <v>Beer Pong</v>
      </c>
      <c r="C96" s="6" t="s">
        <v>178</v>
      </c>
      <c r="D96" s="18">
        <v>25</v>
      </c>
      <c r="E96" s="8" t="str">
        <f>IF($D96="","",IFERROR(IF(VLOOKUP($D96,Lovbrudd!$A:$O,2,FALSE)="","",VLOOKUP($D96,Lovbrudd!$A:$O,2,FALSE)),""))</f>
        <v>Beer pong 20</v>
      </c>
      <c r="F96" s="9">
        <f>IF($D96="","",IFERROR(IF(VLOOKUP($D96,Lovbrudd!$A:$O,3,FALSE)="","",VLOOKUP($D96,Lovbrudd!$A:$O,3,FALSE)),""))</f>
        <v>20</v>
      </c>
      <c r="G96" s="9" t="str">
        <f>IF($D96="","",IFERROR(IF(VLOOKUP($D96,Lovbrudd!$A:$O,4,FALSE)="","",VLOOKUP($D96,Lovbrudd!$A:$O,4,FALSE)),""))</f>
        <v/>
      </c>
      <c r="H96" s="27" t="str">
        <f>IF($D96="","",IFERROR(IF(VLOOKUP($D96,Lovbrudd!$A:$O,5,FALSE)="","",VLOOKUP($D96,Lovbrudd!$A:$O,5,FALSE)),""))</f>
        <v/>
      </c>
      <c r="I96" s="19"/>
      <c r="J96" s="9">
        <f>IF($G96="",F96,$F96+($G96*$I96))</f>
        <v>20</v>
      </c>
    </row>
    <row r="97" spans="1:10" x14ac:dyDescent="0.25">
      <c r="A97" s="32" t="s">
        <v>172</v>
      </c>
      <c r="B97" s="8" t="str">
        <f>IF($A97="","",IFERROR(IF(VLOOKUP($A97,Kamper!$A:$O,2,FALSE)="","",VLOOKUP($A97,Kamper!$A:$O,2,FALSE)),""))</f>
        <v>Beer Pong</v>
      </c>
      <c r="C97" s="6" t="s">
        <v>118</v>
      </c>
      <c r="D97" s="18">
        <v>25</v>
      </c>
      <c r="E97" s="8" t="str">
        <f>IF($D97="","",IFERROR(IF(VLOOKUP($D97,Lovbrudd!$A:$O,2,FALSE)="","",VLOOKUP($D97,Lovbrudd!$A:$O,2,FALSE)),""))</f>
        <v>Beer pong 20</v>
      </c>
      <c r="F97" s="9">
        <f>IF($D97="","",IFERROR(IF(VLOOKUP($D97,Lovbrudd!$A:$O,3,FALSE)="","",VLOOKUP($D97,Lovbrudd!$A:$O,3,FALSE)),""))</f>
        <v>20</v>
      </c>
      <c r="G97" s="9" t="str">
        <f>IF($D97="","",IFERROR(IF(VLOOKUP($D97,Lovbrudd!$A:$O,4,FALSE)="","",VLOOKUP($D97,Lovbrudd!$A:$O,4,FALSE)),""))</f>
        <v/>
      </c>
      <c r="H97" s="27" t="str">
        <f>IF($D97="","",IFERROR(IF(VLOOKUP($D97,Lovbrudd!$A:$O,5,FALSE)="","",VLOOKUP($D97,Lovbrudd!$A:$O,5,FALSE)),""))</f>
        <v/>
      </c>
      <c r="I97" s="19"/>
      <c r="J97" s="9">
        <f>IF($G97="",F97,$F97+($G97*$I97))</f>
        <v>20</v>
      </c>
    </row>
    <row r="98" spans="1:10" x14ac:dyDescent="0.25">
      <c r="A98" s="32" t="s">
        <v>172</v>
      </c>
      <c r="B98" s="8" t="str">
        <f>IF($A98="","",IFERROR(IF(VLOOKUP($A98,Kamper!$A:$O,2,FALSE)="","",VLOOKUP($A98,Kamper!$A:$O,2,FALSE)),""))</f>
        <v>Beer Pong</v>
      </c>
      <c r="C98" s="6" t="s">
        <v>37</v>
      </c>
      <c r="D98" s="18">
        <v>25</v>
      </c>
      <c r="E98" s="8" t="str">
        <f>IF($D98="","",IFERROR(IF(VLOOKUP($D98,Lovbrudd!$A:$O,2,FALSE)="","",VLOOKUP($D98,Lovbrudd!$A:$O,2,FALSE)),""))</f>
        <v>Beer pong 20</v>
      </c>
      <c r="F98" s="9">
        <f>IF($D98="","",IFERROR(IF(VLOOKUP($D98,Lovbrudd!$A:$O,3,FALSE)="","",VLOOKUP($D98,Lovbrudd!$A:$O,3,FALSE)),""))</f>
        <v>20</v>
      </c>
      <c r="G98" s="9" t="str">
        <f>IF($D98="","",IFERROR(IF(VLOOKUP($D98,Lovbrudd!$A:$O,4,FALSE)="","",VLOOKUP($D98,Lovbrudd!$A:$O,4,FALSE)),""))</f>
        <v/>
      </c>
      <c r="H98" s="27" t="str">
        <f>IF($D98="","",IFERROR(IF(VLOOKUP($D98,Lovbrudd!$A:$O,5,FALSE)="","",VLOOKUP($D98,Lovbrudd!$A:$O,5,FALSE)),""))</f>
        <v/>
      </c>
      <c r="I98" s="19"/>
      <c r="J98" s="9">
        <f>IF($G98="",F98,$F98+($G98*$I98))</f>
        <v>20</v>
      </c>
    </row>
    <row r="99" spans="1:10" x14ac:dyDescent="0.25">
      <c r="A99" s="32" t="s">
        <v>172</v>
      </c>
      <c r="B99" s="8" t="str">
        <f>IF($A99="","",IFERROR(IF(VLOOKUP($A99,Kamper!$A:$O,2,FALSE)="","",VLOOKUP($A99,Kamper!$A:$O,2,FALSE)),""))</f>
        <v>Beer Pong</v>
      </c>
      <c r="C99" s="6" t="s">
        <v>37</v>
      </c>
      <c r="D99" s="18">
        <v>25</v>
      </c>
      <c r="E99" s="8" t="str">
        <f>IF($D99="","",IFERROR(IF(VLOOKUP($D99,Lovbrudd!$A:$O,2,FALSE)="","",VLOOKUP($D99,Lovbrudd!$A:$O,2,FALSE)),""))</f>
        <v>Beer pong 20</v>
      </c>
      <c r="F99" s="9">
        <f>IF($D99="","",IFERROR(IF(VLOOKUP($D99,Lovbrudd!$A:$O,3,FALSE)="","",VLOOKUP($D99,Lovbrudd!$A:$O,3,FALSE)),""))</f>
        <v>20</v>
      </c>
      <c r="G99" s="9" t="str">
        <f>IF($D99="","",IFERROR(IF(VLOOKUP($D99,Lovbrudd!$A:$O,4,FALSE)="","",VLOOKUP($D99,Lovbrudd!$A:$O,4,FALSE)),""))</f>
        <v/>
      </c>
      <c r="H99" s="27" t="str">
        <f>IF($D99="","",IFERROR(IF(VLOOKUP($D99,Lovbrudd!$A:$O,5,FALSE)="","",VLOOKUP($D99,Lovbrudd!$A:$O,5,FALSE)),""))</f>
        <v/>
      </c>
      <c r="I99" s="19"/>
      <c r="J99" s="9">
        <f>IF($G99="",F99,$F99+($G99*$I99))</f>
        <v>20</v>
      </c>
    </row>
    <row r="100" spans="1:10" x14ac:dyDescent="0.25">
      <c r="A100" s="32" t="s">
        <v>172</v>
      </c>
      <c r="B100" s="8" t="str">
        <f>IF($A100="","",IFERROR(IF(VLOOKUP($A100,Kamper!$A:$O,2,FALSE)="","",VLOOKUP($A100,Kamper!$A:$O,2,FALSE)),""))</f>
        <v>Beer Pong</v>
      </c>
      <c r="C100" s="6" t="s">
        <v>177</v>
      </c>
      <c r="D100" s="18">
        <v>26</v>
      </c>
      <c r="E100" s="8" t="str">
        <f>IF($D100="","",IFERROR(IF(VLOOKUP($D100,Lovbrudd!$A:$O,2,FALSE)="","",VLOOKUP($D100,Lovbrudd!$A:$O,2,FALSE)),""))</f>
        <v>beer pong 40</v>
      </c>
      <c r="F100" s="9">
        <f>IF($D100="","",IFERROR(IF(VLOOKUP($D100,Lovbrudd!$A:$O,3,FALSE)="","",VLOOKUP($D100,Lovbrudd!$A:$O,3,FALSE)),""))</f>
        <v>40</v>
      </c>
      <c r="G100" s="9" t="str">
        <f>IF($D100="","",IFERROR(IF(VLOOKUP($D100,Lovbrudd!$A:$O,4,FALSE)="","",VLOOKUP($D100,Lovbrudd!$A:$O,4,FALSE)),""))</f>
        <v/>
      </c>
      <c r="H100" s="27" t="str">
        <f>IF($D100="","",IFERROR(IF(VLOOKUP($D100,Lovbrudd!$A:$O,5,FALSE)="","",VLOOKUP($D100,Lovbrudd!$A:$O,5,FALSE)),""))</f>
        <v/>
      </c>
      <c r="I100" s="19"/>
      <c r="J100" s="9">
        <f>IF($G100="",F100,$F100+($G100*$I100))</f>
        <v>40</v>
      </c>
    </row>
    <row r="101" spans="1:10" x14ac:dyDescent="0.25">
      <c r="A101" s="32" t="s">
        <v>172</v>
      </c>
      <c r="B101" s="8" t="str">
        <f>IF($A101="","",IFERROR(IF(VLOOKUP($A101,Kamper!$A:$O,2,FALSE)="","",VLOOKUP($A101,Kamper!$A:$O,2,FALSE)),""))</f>
        <v>Beer Pong</v>
      </c>
      <c r="C101" s="6" t="s">
        <v>24</v>
      </c>
      <c r="D101" s="18">
        <v>27</v>
      </c>
      <c r="E101" s="8" t="str">
        <f>IF($D101="","",IFERROR(IF(VLOOKUP($D101,Lovbrudd!$A:$O,2,FALSE)="","",VLOOKUP($D101,Lovbrudd!$A:$O,2,FALSE)),""))</f>
        <v>beer pong 100</v>
      </c>
      <c r="F101" s="9">
        <f>IF($D101="","",IFERROR(IF(VLOOKUP($D101,Lovbrudd!$A:$O,3,FALSE)="","",VLOOKUP($D101,Lovbrudd!$A:$O,3,FALSE)),""))</f>
        <v>100</v>
      </c>
      <c r="G101" s="9" t="str">
        <f>IF($D101="","",IFERROR(IF(VLOOKUP($D101,Lovbrudd!$A:$O,4,FALSE)="","",VLOOKUP($D101,Lovbrudd!$A:$O,4,FALSE)),""))</f>
        <v/>
      </c>
      <c r="H101" s="27" t="str">
        <f>IF($D101="","",IFERROR(IF(VLOOKUP($D101,Lovbrudd!$A:$O,5,FALSE)="","",VLOOKUP($D101,Lovbrudd!$A:$O,5,FALSE)),""))</f>
        <v/>
      </c>
      <c r="I101" s="19"/>
      <c r="J101" s="9">
        <f>IF($G101="",F101,$F101+($G101*$I101))</f>
        <v>100</v>
      </c>
    </row>
    <row r="102" spans="1:10" x14ac:dyDescent="0.25">
      <c r="A102" s="32" t="s">
        <v>172</v>
      </c>
      <c r="B102" s="8" t="str">
        <f>IF($A102="","",IFERROR(IF(VLOOKUP($A102,Kamper!$A:$O,2,FALSE)="","",VLOOKUP($A102,Kamper!$A:$O,2,FALSE)),""))</f>
        <v>Beer Pong</v>
      </c>
      <c r="C102" s="6" t="s">
        <v>175</v>
      </c>
      <c r="D102" s="18">
        <v>28</v>
      </c>
      <c r="E102" s="8" t="str">
        <f>IF($D102="","",IFERROR(IF(VLOOKUP($D102,Lovbrudd!$A:$O,2,FALSE)="","",VLOOKUP($D102,Lovbrudd!$A:$O,2,FALSE)),""))</f>
        <v>beer pong 200</v>
      </c>
      <c r="F102" s="9">
        <f>IF($D102="","",IFERROR(IF(VLOOKUP($D102,Lovbrudd!$A:$O,3,FALSE)="","",VLOOKUP($D102,Lovbrudd!$A:$O,3,FALSE)),""))</f>
        <v>200</v>
      </c>
      <c r="G102" s="9" t="str">
        <f>IF($D102="","",IFERROR(IF(VLOOKUP($D102,Lovbrudd!$A:$O,4,FALSE)="","",VLOOKUP($D102,Lovbrudd!$A:$O,4,FALSE)),""))</f>
        <v/>
      </c>
      <c r="H102" s="27" t="str">
        <f>IF($D102="","",IFERROR(IF(VLOOKUP($D102,Lovbrudd!$A:$O,5,FALSE)="","",VLOOKUP($D102,Lovbrudd!$A:$O,5,FALSE)),""))</f>
        <v/>
      </c>
      <c r="I102" s="19"/>
      <c r="J102" s="9">
        <f>IF($G102="",F102,$F102+($G102*$I102))</f>
        <v>200</v>
      </c>
    </row>
    <row r="103" spans="1:10" x14ac:dyDescent="0.25">
      <c r="A103" s="32">
        <v>44502</v>
      </c>
      <c r="B103" s="8" t="str">
        <f>IF($A103="","",IFERROR(IF(VLOOKUP($A103,Kamper!$A:$O,2,FALSE)="","",VLOOKUP($A103,Kamper!$A:$O,2,FALSE)),""))</f>
        <v>kopervik</v>
      </c>
      <c r="C103" s="6" t="s">
        <v>12</v>
      </c>
      <c r="D103" s="18">
        <v>1</v>
      </c>
      <c r="E103" s="8" t="str">
        <f>IF($D103="","",IFERROR(IF(VLOOKUP($D103,Lovbrudd!$A:$O,2,FALSE)="","",VLOOKUP($D103,Lovbrudd!$A:$O,2,FALSE)),""))</f>
        <v>Gult kort</v>
      </c>
      <c r="F103" s="9">
        <f>IF($D103="","",IFERROR(IF(VLOOKUP($D103,Lovbrudd!$A:$O,3,FALSE)="","",VLOOKUP($D103,Lovbrudd!$A:$O,3,FALSE)),""))</f>
        <v>10</v>
      </c>
      <c r="G103" s="9" t="str">
        <f>IF($D103="","",IFERROR(IF(VLOOKUP($D103,Lovbrudd!$A:$O,4,FALSE)="","",VLOOKUP($D103,Lovbrudd!$A:$O,4,FALSE)),""))</f>
        <v/>
      </c>
      <c r="H103" s="27" t="str">
        <f>IF($D103="","",IFERROR(IF(VLOOKUP($D103,Lovbrudd!$A:$O,5,FALSE)="","",VLOOKUP($D103,Lovbrudd!$A:$O,5,FALSE)),""))</f>
        <v/>
      </c>
      <c r="I103" s="19"/>
      <c r="J103" s="9">
        <f>IF($G103="",F103,$F103+($G103*$I103))</f>
        <v>10</v>
      </c>
    </row>
    <row r="104" spans="1:10" x14ac:dyDescent="0.25">
      <c r="B104" s="8" t="str">
        <f>IF($A104="","",IFERROR(IF(VLOOKUP($A104,Kamper!$A:$O,2,FALSE)="","",VLOOKUP($A104,Kamper!$A:$O,2,FALSE)),""))</f>
        <v/>
      </c>
      <c r="E104" s="8" t="str">
        <f>IF($D104="","",IFERROR(IF(VLOOKUP($D104,Lovbrudd!$A:$O,2,FALSE)="","",VLOOKUP($D104,Lovbrudd!$A:$O,2,FALSE)),""))</f>
        <v/>
      </c>
      <c r="F104" s="9" t="str">
        <f>IF($D104="","",IFERROR(IF(VLOOKUP($D104,Lovbrudd!$A:$O,3,FALSE)="","",VLOOKUP($D104,Lovbrudd!$A:$O,3,FALSE)),""))</f>
        <v/>
      </c>
      <c r="G104" s="9" t="str">
        <f>IF($D104="","",IFERROR(IF(VLOOKUP($D104,Lovbrudd!$A:$O,4,FALSE)="","",VLOOKUP($D104,Lovbrudd!$A:$O,4,FALSE)),""))</f>
        <v/>
      </c>
      <c r="H104" s="27" t="str">
        <f>IF($D104="","",IFERROR(IF(VLOOKUP($D104,Lovbrudd!$A:$O,5,FALSE)="","",VLOOKUP($D104,Lovbrudd!$A:$O,5,FALSE)),""))</f>
        <v/>
      </c>
      <c r="I104" s="19"/>
      <c r="J104" s="9" t="str">
        <f>IF($G104="",F104,$F104+($G104*$I104))</f>
        <v/>
      </c>
    </row>
    <row r="105" spans="1:10" x14ac:dyDescent="0.25">
      <c r="B105" s="8" t="str">
        <f>IF($A105="","",IFERROR(IF(VLOOKUP($A105,Kamper!$A:$O,2,FALSE)="","",VLOOKUP($A105,Kamper!$A:$O,2,FALSE)),""))</f>
        <v/>
      </c>
      <c r="E105" s="8" t="str">
        <f>IF($D105="","",IFERROR(IF(VLOOKUP($D105,Lovbrudd!$A:$O,2,FALSE)="","",VLOOKUP($D105,Lovbrudd!$A:$O,2,FALSE)),""))</f>
        <v/>
      </c>
      <c r="F105" s="9" t="str">
        <f>IF($D105="","",IFERROR(IF(VLOOKUP($D105,Lovbrudd!$A:$O,3,FALSE)="","",VLOOKUP($D105,Lovbrudd!$A:$O,3,FALSE)),""))</f>
        <v/>
      </c>
      <c r="G105" s="9" t="str">
        <f>IF($D105="","",IFERROR(IF(VLOOKUP($D105,Lovbrudd!$A:$O,4,FALSE)="","",VLOOKUP($D105,Lovbrudd!$A:$O,4,FALSE)),""))</f>
        <v/>
      </c>
      <c r="H105" s="27" t="str">
        <f>IF($D105="","",IFERROR(IF(VLOOKUP($D105,Lovbrudd!$A:$O,5,FALSE)="","",VLOOKUP($D105,Lovbrudd!$A:$O,5,FALSE)),""))</f>
        <v/>
      </c>
      <c r="I105" s="19"/>
      <c r="J105" s="9" t="str">
        <f>IF($G105="",F105,$F105+($G105*$I105))</f>
        <v/>
      </c>
    </row>
    <row r="106" spans="1:10" x14ac:dyDescent="0.25">
      <c r="B106" s="8" t="str">
        <f>IF($A106="","",IFERROR(IF(VLOOKUP($A106,Kamper!$A:$O,2,FALSE)="","",VLOOKUP($A106,Kamper!$A:$O,2,FALSE)),""))</f>
        <v/>
      </c>
      <c r="E106" s="8" t="str">
        <f>IF($D106="","",IFERROR(IF(VLOOKUP($D106,Lovbrudd!$A:$O,2,FALSE)="","",VLOOKUP($D106,Lovbrudd!$A:$O,2,FALSE)),""))</f>
        <v/>
      </c>
      <c r="F106" s="9" t="str">
        <f>IF($D106="","",IFERROR(IF(VLOOKUP($D106,Lovbrudd!$A:$O,3,FALSE)="","",VLOOKUP($D106,Lovbrudd!$A:$O,3,FALSE)),""))</f>
        <v/>
      </c>
      <c r="G106" s="9" t="str">
        <f>IF($D106="","",IFERROR(IF(VLOOKUP($D106,Lovbrudd!$A:$O,4,FALSE)="","",VLOOKUP($D106,Lovbrudd!$A:$O,4,FALSE)),""))</f>
        <v/>
      </c>
      <c r="H106" s="27" t="str">
        <f>IF($D106="","",IFERROR(IF(VLOOKUP($D106,Lovbrudd!$A:$O,5,FALSE)="","",VLOOKUP($D106,Lovbrudd!$A:$O,5,FALSE)),""))</f>
        <v/>
      </c>
      <c r="I106" s="19"/>
      <c r="J106" s="9" t="str">
        <f>IF($G106="",F106,$F106+($G106*$I106))</f>
        <v/>
      </c>
    </row>
    <row r="107" spans="1:10" x14ac:dyDescent="0.25">
      <c r="B107" s="8" t="str">
        <f>IF($A107="","",IFERROR(IF(VLOOKUP($A107,Kamper!$A:$O,2,FALSE)="","",VLOOKUP($A107,Kamper!$A:$O,2,FALSE)),""))</f>
        <v/>
      </c>
      <c r="E107" s="8" t="str">
        <f>IF($D107="","",IFERROR(IF(VLOOKUP($D107,Lovbrudd!$A:$O,2,FALSE)="","",VLOOKUP($D107,Lovbrudd!$A:$O,2,FALSE)),""))</f>
        <v/>
      </c>
      <c r="F107" s="9" t="str">
        <f>IF($D107="","",IFERROR(IF(VLOOKUP($D107,Lovbrudd!$A:$O,3,FALSE)="","",VLOOKUP($D107,Lovbrudd!$A:$O,3,FALSE)),""))</f>
        <v/>
      </c>
      <c r="G107" s="9" t="str">
        <f>IF($D107="","",IFERROR(IF(VLOOKUP($D107,Lovbrudd!$A:$O,4,FALSE)="","",VLOOKUP($D107,Lovbrudd!$A:$O,4,FALSE)),""))</f>
        <v/>
      </c>
      <c r="H107" s="27" t="str">
        <f>IF($D107="","",IFERROR(IF(VLOOKUP($D107,Lovbrudd!$A:$O,5,FALSE)="","",VLOOKUP($D107,Lovbrudd!$A:$O,5,FALSE)),""))</f>
        <v/>
      </c>
      <c r="I107" s="19"/>
      <c r="J107" s="9" t="str">
        <f>IF($G107="",F107,$F107+($G107*$I107))</f>
        <v/>
      </c>
    </row>
    <row r="108" spans="1:10" x14ac:dyDescent="0.25">
      <c r="B108" s="8" t="str">
        <f>IF($A108="","",IFERROR(IF(VLOOKUP($A108,Kamper!$A:$O,2,FALSE)="","",VLOOKUP($A108,Kamper!$A:$O,2,FALSE)),""))</f>
        <v/>
      </c>
      <c r="E108" s="8" t="str">
        <f>IF($D108="","",IFERROR(IF(VLOOKUP($D108,Lovbrudd!$A:$O,2,FALSE)="","",VLOOKUP($D108,Lovbrudd!$A:$O,2,FALSE)),""))</f>
        <v/>
      </c>
      <c r="F108" s="9" t="str">
        <f>IF($D108="","",IFERROR(IF(VLOOKUP($D108,Lovbrudd!$A:$O,3,FALSE)="","",VLOOKUP($D108,Lovbrudd!$A:$O,3,FALSE)),""))</f>
        <v/>
      </c>
      <c r="G108" s="9" t="str">
        <f>IF($D108="","",IFERROR(IF(VLOOKUP($D108,Lovbrudd!$A:$O,4,FALSE)="","",VLOOKUP($D108,Lovbrudd!$A:$O,4,FALSE)),""))</f>
        <v/>
      </c>
      <c r="H108" s="27" t="str">
        <f>IF($D108="","",IFERROR(IF(VLOOKUP($D108,Lovbrudd!$A:$O,5,FALSE)="","",VLOOKUP($D108,Lovbrudd!$A:$O,5,FALSE)),""))</f>
        <v/>
      </c>
      <c r="I108" s="19"/>
      <c r="J108" s="9" t="str">
        <f>IF($G108="",F108,$F108+($G108*$I108))</f>
        <v/>
      </c>
    </row>
    <row r="109" spans="1:10" x14ac:dyDescent="0.25">
      <c r="B109" s="8" t="str">
        <f>IF($A109="","",IFERROR(IF(VLOOKUP($A109,Kamper!$A:$O,2,FALSE)="","",VLOOKUP($A109,Kamper!$A:$O,2,FALSE)),""))</f>
        <v/>
      </c>
      <c r="E109" s="8" t="str">
        <f>IF($D109="","",IFERROR(IF(VLOOKUP($D109,Lovbrudd!$A:$O,2,FALSE)="","",VLOOKUP($D109,Lovbrudd!$A:$O,2,FALSE)),""))</f>
        <v/>
      </c>
      <c r="F109" s="9" t="str">
        <f>IF($D109="","",IFERROR(IF(VLOOKUP($D109,Lovbrudd!$A:$O,3,FALSE)="","",VLOOKUP($D109,Lovbrudd!$A:$O,3,FALSE)),""))</f>
        <v/>
      </c>
      <c r="G109" s="9" t="str">
        <f>IF($D109="","",IFERROR(IF(VLOOKUP($D109,Lovbrudd!$A:$O,4,FALSE)="","",VLOOKUP($D109,Lovbrudd!$A:$O,4,FALSE)),""))</f>
        <v/>
      </c>
      <c r="H109" s="27" t="str">
        <f>IF($D109="","",IFERROR(IF(VLOOKUP($D109,Lovbrudd!$A:$O,5,FALSE)="","",VLOOKUP($D109,Lovbrudd!$A:$O,5,FALSE)),""))</f>
        <v/>
      </c>
      <c r="I109" s="19"/>
      <c r="J109" s="9" t="str">
        <f>IF($G109="",F109,$F109+($G109*$I109))</f>
        <v/>
      </c>
    </row>
    <row r="110" spans="1:10" x14ac:dyDescent="0.25">
      <c r="B110" s="8" t="str">
        <f>IF($A110="","",IFERROR(IF(VLOOKUP($A110,Kamper!$A:$O,2,FALSE)="","",VLOOKUP($A110,Kamper!$A:$O,2,FALSE)),""))</f>
        <v/>
      </c>
      <c r="E110" s="8" t="str">
        <f>IF($D110="","",IFERROR(IF(VLOOKUP($D110,Lovbrudd!$A:$O,2,FALSE)="","",VLOOKUP($D110,Lovbrudd!$A:$O,2,FALSE)),""))</f>
        <v/>
      </c>
      <c r="F110" s="9" t="str">
        <f>IF($D110="","",IFERROR(IF(VLOOKUP($D110,Lovbrudd!$A:$O,3,FALSE)="","",VLOOKUP($D110,Lovbrudd!$A:$O,3,FALSE)),""))</f>
        <v/>
      </c>
      <c r="G110" s="9" t="str">
        <f>IF($D110="","",IFERROR(IF(VLOOKUP($D110,Lovbrudd!$A:$O,4,FALSE)="","",VLOOKUP($D110,Lovbrudd!$A:$O,4,FALSE)),""))</f>
        <v/>
      </c>
      <c r="H110" s="27" t="str">
        <f>IF($D110="","",IFERROR(IF(VLOOKUP($D110,Lovbrudd!$A:$O,5,FALSE)="","",VLOOKUP($D110,Lovbrudd!$A:$O,5,FALSE)),""))</f>
        <v/>
      </c>
      <c r="I110" s="19"/>
      <c r="J110" s="9" t="str">
        <f>IF($G110="",F110,$F110+($G110*$I110))</f>
        <v/>
      </c>
    </row>
    <row r="111" spans="1:10" x14ac:dyDescent="0.25">
      <c r="B111" s="8" t="str">
        <f>IF($A111="","",IFERROR(IF(VLOOKUP($A111,Kamper!$A:$O,2,FALSE)="","",VLOOKUP($A111,Kamper!$A:$O,2,FALSE)),""))</f>
        <v/>
      </c>
      <c r="E111" s="8" t="str">
        <f>IF($D111="","",IFERROR(IF(VLOOKUP($D111,Lovbrudd!$A:$O,2,FALSE)="","",VLOOKUP($D111,Lovbrudd!$A:$O,2,FALSE)),""))</f>
        <v/>
      </c>
      <c r="F111" s="9" t="str">
        <f>IF($D111="","",IFERROR(IF(VLOOKUP($D111,Lovbrudd!$A:$O,3,FALSE)="","",VLOOKUP($D111,Lovbrudd!$A:$O,3,FALSE)),""))</f>
        <v/>
      </c>
      <c r="G111" s="9" t="str">
        <f>IF($D111="","",IFERROR(IF(VLOOKUP($D111,Lovbrudd!$A:$O,4,FALSE)="","",VLOOKUP($D111,Lovbrudd!$A:$O,4,FALSE)),""))</f>
        <v/>
      </c>
      <c r="H111" s="27" t="str">
        <f>IF($D111="","",IFERROR(IF(VLOOKUP($D111,Lovbrudd!$A:$O,5,FALSE)="","",VLOOKUP($D111,Lovbrudd!$A:$O,5,FALSE)),""))</f>
        <v/>
      </c>
      <c r="I111" s="19"/>
      <c r="J111" s="9" t="str">
        <f>IF($G111="",F111,$F111+($G111*$I111))</f>
        <v/>
      </c>
    </row>
    <row r="112" spans="1:10" x14ac:dyDescent="0.25">
      <c r="B112" s="8" t="str">
        <f>IF($A112="","",IFERROR(IF(VLOOKUP($A112,Kamper!$A:$O,2,FALSE)="","",VLOOKUP($A112,Kamper!$A:$O,2,FALSE)),""))</f>
        <v/>
      </c>
      <c r="E112" s="8" t="str">
        <f>IF($D112="","",IFERROR(IF(VLOOKUP($D112,Lovbrudd!$A:$O,2,FALSE)="","",VLOOKUP($D112,Lovbrudd!$A:$O,2,FALSE)),""))</f>
        <v/>
      </c>
      <c r="F112" s="9" t="str">
        <f>IF($D112="","",IFERROR(IF(VLOOKUP($D112,Lovbrudd!$A:$O,3,FALSE)="","",VLOOKUP($D112,Lovbrudd!$A:$O,3,FALSE)),""))</f>
        <v/>
      </c>
      <c r="G112" s="9" t="str">
        <f>IF($D112="","",IFERROR(IF(VLOOKUP($D112,Lovbrudd!$A:$O,4,FALSE)="","",VLOOKUP($D112,Lovbrudd!$A:$O,4,FALSE)),""))</f>
        <v/>
      </c>
      <c r="H112" s="27" t="str">
        <f>IF($D112="","",IFERROR(IF(VLOOKUP($D112,Lovbrudd!$A:$O,5,FALSE)="","",VLOOKUP($D112,Lovbrudd!$A:$O,5,FALSE)),""))</f>
        <v/>
      </c>
      <c r="I112" s="19"/>
      <c r="J112" s="9" t="str">
        <f>IF($G112="",F112,$F112+($G112*$I112))</f>
        <v/>
      </c>
    </row>
    <row r="113" spans="2:10" x14ac:dyDescent="0.25">
      <c r="B113" s="8" t="str">
        <f>IF($A113="","",IFERROR(IF(VLOOKUP($A113,Kamper!$A:$O,2,FALSE)="","",VLOOKUP($A113,Kamper!$A:$O,2,FALSE)),""))</f>
        <v/>
      </c>
      <c r="E113" s="8" t="str">
        <f>IF($D113="","",IFERROR(IF(VLOOKUP($D113,Lovbrudd!$A:$O,2,FALSE)="","",VLOOKUP($D113,Lovbrudd!$A:$O,2,FALSE)),""))</f>
        <v/>
      </c>
      <c r="F113" s="9" t="str">
        <f>IF($D113="","",IFERROR(IF(VLOOKUP($D113,Lovbrudd!$A:$O,3,FALSE)="","",VLOOKUP($D113,Lovbrudd!$A:$O,3,FALSE)),""))</f>
        <v/>
      </c>
      <c r="G113" s="9" t="str">
        <f>IF($D113="","",IFERROR(IF(VLOOKUP($D113,Lovbrudd!$A:$O,4,FALSE)="","",VLOOKUP($D113,Lovbrudd!$A:$O,4,FALSE)),""))</f>
        <v/>
      </c>
      <c r="H113" s="27" t="str">
        <f>IF($D113="","",IFERROR(IF(VLOOKUP($D113,Lovbrudd!$A:$O,5,FALSE)="","",VLOOKUP($D113,Lovbrudd!$A:$O,5,FALSE)),""))</f>
        <v/>
      </c>
      <c r="I113" s="19"/>
      <c r="J113" s="9" t="str">
        <f>IF($G113="",F113,$F113+($G113*$I113))</f>
        <v/>
      </c>
    </row>
    <row r="114" spans="2:10" x14ac:dyDescent="0.25">
      <c r="B114" s="8" t="str">
        <f>IF($A114="","",IFERROR(IF(VLOOKUP($A114,Kamper!$A:$O,2,FALSE)="","",VLOOKUP($A114,Kamper!$A:$O,2,FALSE)),""))</f>
        <v/>
      </c>
      <c r="E114" s="8" t="str">
        <f>IF($D114="","",IFERROR(IF(VLOOKUP($D114,Lovbrudd!$A:$O,2,FALSE)="","",VLOOKUP($D114,Lovbrudd!$A:$O,2,FALSE)),""))</f>
        <v/>
      </c>
      <c r="F114" s="9" t="str">
        <f>IF($D114="","",IFERROR(IF(VLOOKUP($D114,Lovbrudd!$A:$O,3,FALSE)="","",VLOOKUP($D114,Lovbrudd!$A:$O,3,FALSE)),""))</f>
        <v/>
      </c>
      <c r="G114" s="9" t="str">
        <f>IF($D114="","",IFERROR(IF(VLOOKUP($D114,Lovbrudd!$A:$O,4,FALSE)="","",VLOOKUP($D114,Lovbrudd!$A:$O,4,FALSE)),""))</f>
        <v/>
      </c>
      <c r="H114" s="27" t="str">
        <f>IF($D114="","",IFERROR(IF(VLOOKUP($D114,Lovbrudd!$A:$O,5,FALSE)="","",VLOOKUP($D114,Lovbrudd!$A:$O,5,FALSE)),""))</f>
        <v/>
      </c>
      <c r="I114" s="19"/>
      <c r="J114" s="9" t="str">
        <f>IF($G114="",F114,$F114+($G114*$I114))</f>
        <v/>
      </c>
    </row>
    <row r="115" spans="2:10" x14ac:dyDescent="0.25">
      <c r="B115" s="8" t="str">
        <f>IF($A115="","",IFERROR(IF(VLOOKUP($A115,Kamper!$A:$O,2,FALSE)="","",VLOOKUP($A115,Kamper!$A:$O,2,FALSE)),""))</f>
        <v/>
      </c>
      <c r="E115" s="8" t="str">
        <f>IF($D115="","",IFERROR(IF(VLOOKUP($D115,Lovbrudd!$A:$O,2,FALSE)="","",VLOOKUP($D115,Lovbrudd!$A:$O,2,FALSE)),""))</f>
        <v/>
      </c>
      <c r="F115" s="9" t="str">
        <f>IF($D115="","",IFERROR(IF(VLOOKUP($D115,Lovbrudd!$A:$O,3,FALSE)="","",VLOOKUP($D115,Lovbrudd!$A:$O,3,FALSE)),""))</f>
        <v/>
      </c>
      <c r="G115" s="9" t="str">
        <f>IF($D115="","",IFERROR(IF(VLOOKUP($D115,Lovbrudd!$A:$O,4,FALSE)="","",VLOOKUP($D115,Lovbrudd!$A:$O,4,FALSE)),""))</f>
        <v/>
      </c>
      <c r="H115" s="27" t="str">
        <f>IF($D115="","",IFERROR(IF(VLOOKUP($D115,Lovbrudd!$A:$O,5,FALSE)="","",VLOOKUP($D115,Lovbrudd!$A:$O,5,FALSE)),""))</f>
        <v/>
      </c>
      <c r="I115" s="19"/>
      <c r="J115" s="9" t="str">
        <f>IF($G115="",F115,$F115+($G115*$I115))</f>
        <v/>
      </c>
    </row>
    <row r="116" spans="2:10" x14ac:dyDescent="0.25">
      <c r="B116" s="8" t="str">
        <f>IF($A116="","",IFERROR(IF(VLOOKUP($A116,Kamper!$A:$O,2,FALSE)="","",VLOOKUP($A116,Kamper!$A:$O,2,FALSE)),""))</f>
        <v/>
      </c>
      <c r="E116" s="8" t="str">
        <f>IF($D116="","",IFERROR(IF(VLOOKUP($D116,Lovbrudd!$A:$O,2,FALSE)="","",VLOOKUP($D116,Lovbrudd!$A:$O,2,FALSE)),""))</f>
        <v/>
      </c>
      <c r="F116" s="9" t="str">
        <f>IF($D116="","",IFERROR(IF(VLOOKUP($D116,Lovbrudd!$A:$O,3,FALSE)="","",VLOOKUP($D116,Lovbrudd!$A:$O,3,FALSE)),""))</f>
        <v/>
      </c>
      <c r="G116" s="9" t="str">
        <f>IF($D116="","",IFERROR(IF(VLOOKUP($D116,Lovbrudd!$A:$O,4,FALSE)="","",VLOOKUP($D116,Lovbrudd!$A:$O,4,FALSE)),""))</f>
        <v/>
      </c>
      <c r="H116" s="27" t="str">
        <f>IF($D116="","",IFERROR(IF(VLOOKUP($D116,Lovbrudd!$A:$O,5,FALSE)="","",VLOOKUP($D116,Lovbrudd!$A:$O,5,FALSE)),""))</f>
        <v/>
      </c>
      <c r="I116" s="19"/>
      <c r="J116" s="9" t="str">
        <f>IF($G116="",F116,$F116+($G116*$I116))</f>
        <v/>
      </c>
    </row>
    <row r="117" spans="2:10" x14ac:dyDescent="0.25">
      <c r="B117" s="8" t="str">
        <f>IF($A117="","",IFERROR(IF(VLOOKUP($A117,Kamper!$A:$O,2,FALSE)="","",VLOOKUP($A117,Kamper!$A:$O,2,FALSE)),""))</f>
        <v/>
      </c>
      <c r="E117" s="8" t="str">
        <f>IF($D117="","",IFERROR(IF(VLOOKUP($D117,Lovbrudd!$A:$O,2,FALSE)="","",VLOOKUP($D117,Lovbrudd!$A:$O,2,FALSE)),""))</f>
        <v/>
      </c>
      <c r="F117" s="9" t="str">
        <f>IF($D117="","",IFERROR(IF(VLOOKUP($D117,Lovbrudd!$A:$O,3,FALSE)="","",VLOOKUP($D117,Lovbrudd!$A:$O,3,FALSE)),""))</f>
        <v/>
      </c>
      <c r="G117" s="9" t="str">
        <f>IF($D117="","",IFERROR(IF(VLOOKUP($D117,Lovbrudd!$A:$O,4,FALSE)="","",VLOOKUP($D117,Lovbrudd!$A:$O,4,FALSE)),""))</f>
        <v/>
      </c>
      <c r="H117" s="27" t="str">
        <f>IF($D117="","",IFERROR(IF(VLOOKUP($D117,Lovbrudd!$A:$O,5,FALSE)="","",VLOOKUP($D117,Lovbrudd!$A:$O,5,FALSE)),""))</f>
        <v/>
      </c>
      <c r="I117" s="19"/>
      <c r="J117" s="9" t="str">
        <f>IF($G117="",F117,$F117+($G117*$I117))</f>
        <v/>
      </c>
    </row>
    <row r="118" spans="2:10" x14ac:dyDescent="0.25">
      <c r="B118" s="8" t="str">
        <f>IF($A118="","",IFERROR(IF(VLOOKUP($A118,Kamper!$A:$O,2,FALSE)="","",VLOOKUP($A118,Kamper!$A:$O,2,FALSE)),""))</f>
        <v/>
      </c>
      <c r="E118" s="8" t="str">
        <f>IF($D118="","",IFERROR(IF(VLOOKUP($D118,Lovbrudd!$A:$O,2,FALSE)="","",VLOOKUP($D118,Lovbrudd!$A:$O,2,FALSE)),""))</f>
        <v/>
      </c>
      <c r="F118" s="9" t="str">
        <f>IF($D118="","",IFERROR(IF(VLOOKUP($D118,Lovbrudd!$A:$O,3,FALSE)="","",VLOOKUP($D118,Lovbrudd!$A:$O,3,FALSE)),""))</f>
        <v/>
      </c>
      <c r="G118" s="9" t="str">
        <f>IF($D118="","",IFERROR(IF(VLOOKUP($D118,Lovbrudd!$A:$O,4,FALSE)="","",VLOOKUP($D118,Lovbrudd!$A:$O,4,FALSE)),""))</f>
        <v/>
      </c>
      <c r="H118" s="27" t="str">
        <f>IF($D118="","",IFERROR(IF(VLOOKUP($D118,Lovbrudd!$A:$O,5,FALSE)="","",VLOOKUP($D118,Lovbrudd!$A:$O,5,FALSE)),""))</f>
        <v/>
      </c>
      <c r="I118" s="19"/>
      <c r="J118" s="9" t="str">
        <f>IF($G118="",F118,$F118+($G118*$I118))</f>
        <v/>
      </c>
    </row>
    <row r="119" spans="2:10" x14ac:dyDescent="0.25">
      <c r="B119" s="8" t="str">
        <f>IF($A119="","",IFERROR(IF(VLOOKUP($A119,Kamper!$A:$O,2,FALSE)="","",VLOOKUP($A119,Kamper!$A:$O,2,FALSE)),""))</f>
        <v/>
      </c>
      <c r="E119" s="8" t="str">
        <f>IF($D119="","",IFERROR(IF(VLOOKUP($D119,Lovbrudd!$A:$O,2,FALSE)="","",VLOOKUP($D119,Lovbrudd!$A:$O,2,FALSE)),""))</f>
        <v/>
      </c>
      <c r="F119" s="9" t="str">
        <f>IF($D119="","",IFERROR(IF(VLOOKUP($D119,Lovbrudd!$A:$O,3,FALSE)="","",VLOOKUP($D119,Lovbrudd!$A:$O,3,FALSE)),""))</f>
        <v/>
      </c>
      <c r="G119" s="9" t="str">
        <f>IF($D119="","",IFERROR(IF(VLOOKUP($D119,Lovbrudd!$A:$O,4,FALSE)="","",VLOOKUP($D119,Lovbrudd!$A:$O,4,FALSE)),""))</f>
        <v/>
      </c>
      <c r="H119" s="27" t="str">
        <f>IF($D119="","",IFERROR(IF(VLOOKUP($D119,Lovbrudd!$A:$O,5,FALSE)="","",VLOOKUP($D119,Lovbrudd!$A:$O,5,FALSE)),""))</f>
        <v/>
      </c>
      <c r="I119" s="19"/>
      <c r="J119" s="9" t="str">
        <f>IF($G119="",F119,$F119+($G119*$I119))</f>
        <v/>
      </c>
    </row>
    <row r="120" spans="2:10" x14ac:dyDescent="0.25">
      <c r="B120" s="8" t="str">
        <f>IF($A120="","",IFERROR(IF(VLOOKUP($A120,Kamper!$A:$O,2,FALSE)="","",VLOOKUP($A120,Kamper!$A:$O,2,FALSE)),""))</f>
        <v/>
      </c>
      <c r="E120" s="8" t="str">
        <f>IF($D120="","",IFERROR(IF(VLOOKUP($D120,Lovbrudd!$A:$O,2,FALSE)="","",VLOOKUP($D120,Lovbrudd!$A:$O,2,FALSE)),""))</f>
        <v/>
      </c>
      <c r="F120" s="9" t="str">
        <f>IF($D120="","",IFERROR(IF(VLOOKUP($D120,Lovbrudd!$A:$O,3,FALSE)="","",VLOOKUP($D120,Lovbrudd!$A:$O,3,FALSE)),""))</f>
        <v/>
      </c>
      <c r="G120" s="9" t="str">
        <f>IF($D120="","",IFERROR(IF(VLOOKUP($D120,Lovbrudd!$A:$O,4,FALSE)="","",VLOOKUP($D120,Lovbrudd!$A:$O,4,FALSE)),""))</f>
        <v/>
      </c>
      <c r="H120" s="27" t="str">
        <f>IF($D120="","",IFERROR(IF(VLOOKUP($D120,Lovbrudd!$A:$O,5,FALSE)="","",VLOOKUP($D120,Lovbrudd!$A:$O,5,FALSE)),""))</f>
        <v/>
      </c>
      <c r="I120" s="19"/>
      <c r="J120" s="9" t="str">
        <f>IF($G120="",F120,$F120+($G120*$I120))</f>
        <v/>
      </c>
    </row>
    <row r="121" spans="2:10" x14ac:dyDescent="0.25">
      <c r="B121" s="8" t="str">
        <f>IF($A121="","",IFERROR(IF(VLOOKUP($A121,Kamper!$A:$O,2,FALSE)="","",VLOOKUP($A121,Kamper!$A:$O,2,FALSE)),""))</f>
        <v/>
      </c>
      <c r="E121" s="8" t="str">
        <f>IF($D121="","",IFERROR(IF(VLOOKUP($D121,Lovbrudd!$A:$O,2,FALSE)="","",VLOOKUP($D121,Lovbrudd!$A:$O,2,FALSE)),""))</f>
        <v/>
      </c>
      <c r="F121" s="9" t="str">
        <f>IF($D121="","",IFERROR(IF(VLOOKUP($D121,Lovbrudd!$A:$O,3,FALSE)="","",VLOOKUP($D121,Lovbrudd!$A:$O,3,FALSE)),""))</f>
        <v/>
      </c>
      <c r="G121" s="9" t="str">
        <f>IF($D121="","",IFERROR(IF(VLOOKUP($D121,Lovbrudd!$A:$O,4,FALSE)="","",VLOOKUP($D121,Lovbrudd!$A:$O,4,FALSE)),""))</f>
        <v/>
      </c>
      <c r="H121" s="27" t="str">
        <f>IF($D121="","",IFERROR(IF(VLOOKUP($D121,Lovbrudd!$A:$O,5,FALSE)="","",VLOOKUP($D121,Lovbrudd!$A:$O,5,FALSE)),""))</f>
        <v/>
      </c>
      <c r="I121" s="19"/>
      <c r="J121" s="9" t="str">
        <f>IF($G121="",F121,$F121+($G121*$I121))</f>
        <v/>
      </c>
    </row>
    <row r="122" spans="2:10" x14ac:dyDescent="0.25">
      <c r="B122" s="8" t="str">
        <f>IF($A122="","",IFERROR(IF(VLOOKUP($A122,Kamper!$A:$O,2,FALSE)="","",VLOOKUP($A122,Kamper!$A:$O,2,FALSE)),""))</f>
        <v/>
      </c>
      <c r="E122" s="8" t="str">
        <f>IF($D122="","",IFERROR(IF(VLOOKUP($D122,Lovbrudd!$A:$O,2,FALSE)="","",VLOOKUP($D122,Lovbrudd!$A:$O,2,FALSE)),""))</f>
        <v/>
      </c>
      <c r="F122" s="9" t="str">
        <f>IF($D122="","",IFERROR(IF(VLOOKUP($D122,Lovbrudd!$A:$O,3,FALSE)="","",VLOOKUP($D122,Lovbrudd!$A:$O,3,FALSE)),""))</f>
        <v/>
      </c>
      <c r="G122" s="9" t="str">
        <f>IF($D122="","",IFERROR(IF(VLOOKUP($D122,Lovbrudd!$A:$O,4,FALSE)="","",VLOOKUP($D122,Lovbrudd!$A:$O,4,FALSE)),""))</f>
        <v/>
      </c>
      <c r="H122" s="27" t="str">
        <f>IF($D122="","",IFERROR(IF(VLOOKUP($D122,Lovbrudd!$A:$O,5,FALSE)="","",VLOOKUP($D122,Lovbrudd!$A:$O,5,FALSE)),""))</f>
        <v/>
      </c>
      <c r="I122" s="19"/>
      <c r="J122" s="9" t="str">
        <f>IF($G122="",F122,$F122+($G122*$I122))</f>
        <v/>
      </c>
    </row>
    <row r="123" spans="2:10" x14ac:dyDescent="0.25">
      <c r="B123" s="8" t="str">
        <f>IF($A123="","",IFERROR(IF(VLOOKUP($A123,Kamper!$A:$O,2,FALSE)="","",VLOOKUP($A123,Kamper!$A:$O,2,FALSE)),""))</f>
        <v/>
      </c>
      <c r="E123" s="8" t="str">
        <f>IF($D123="","",IFERROR(IF(VLOOKUP($D123,Lovbrudd!$A:$O,2,FALSE)="","",VLOOKUP($D123,Lovbrudd!$A:$O,2,FALSE)),""))</f>
        <v/>
      </c>
      <c r="F123" s="9" t="str">
        <f>IF($D123="","",IFERROR(IF(VLOOKUP($D123,Lovbrudd!$A:$O,3,FALSE)="","",VLOOKUP($D123,Lovbrudd!$A:$O,3,FALSE)),""))</f>
        <v/>
      </c>
      <c r="G123" s="9" t="str">
        <f>IF($D123="","",IFERROR(IF(VLOOKUP($D123,Lovbrudd!$A:$O,4,FALSE)="","",VLOOKUP($D123,Lovbrudd!$A:$O,4,FALSE)),""))</f>
        <v/>
      </c>
      <c r="H123" s="27" t="str">
        <f>IF($D123="","",IFERROR(IF(VLOOKUP($D123,Lovbrudd!$A:$O,5,FALSE)="","",VLOOKUP($D123,Lovbrudd!$A:$O,5,FALSE)),""))</f>
        <v/>
      </c>
      <c r="I123" s="19"/>
      <c r="J123" s="9" t="str">
        <f>IF($G123="",F123,$F123+($G123*$I123))</f>
        <v/>
      </c>
    </row>
    <row r="124" spans="2:10" x14ac:dyDescent="0.25">
      <c r="B124" s="8" t="str">
        <f>IF($A124="","",IFERROR(IF(VLOOKUP($A124,Kamper!$A:$O,2,FALSE)="","",VLOOKUP($A124,Kamper!$A:$O,2,FALSE)),""))</f>
        <v/>
      </c>
      <c r="E124" s="8" t="str">
        <f>IF($D124="","",IFERROR(IF(VLOOKUP($D124,Lovbrudd!$A:$O,2,FALSE)="","",VLOOKUP($D124,Lovbrudd!$A:$O,2,FALSE)),""))</f>
        <v/>
      </c>
      <c r="F124" s="9" t="str">
        <f>IF($D124="","",IFERROR(IF(VLOOKUP($D124,Lovbrudd!$A:$O,3,FALSE)="","",VLOOKUP($D124,Lovbrudd!$A:$O,3,FALSE)),""))</f>
        <v/>
      </c>
      <c r="G124" s="9" t="str">
        <f>IF($D124="","",IFERROR(IF(VLOOKUP($D124,Lovbrudd!$A:$O,4,FALSE)="","",VLOOKUP($D124,Lovbrudd!$A:$O,4,FALSE)),""))</f>
        <v/>
      </c>
      <c r="H124" s="27" t="str">
        <f>IF($D124="","",IFERROR(IF(VLOOKUP($D124,Lovbrudd!$A:$O,5,FALSE)="","",VLOOKUP($D124,Lovbrudd!$A:$O,5,FALSE)),""))</f>
        <v/>
      </c>
      <c r="I124" s="19"/>
      <c r="J124" s="9" t="str">
        <f>IF($G124="",F124,$F124+($G124*$I124))</f>
        <v/>
      </c>
    </row>
    <row r="125" spans="2:10" x14ac:dyDescent="0.25">
      <c r="B125" s="8" t="str">
        <f>IF($A125="","",IFERROR(IF(VLOOKUP($A125,Kamper!$A:$O,2,FALSE)="","",VLOOKUP($A125,Kamper!$A:$O,2,FALSE)),""))</f>
        <v/>
      </c>
      <c r="E125" s="8" t="str">
        <f>IF($D125="","",IFERROR(IF(VLOOKUP($D125,Lovbrudd!$A:$O,2,FALSE)="","",VLOOKUP($D125,Lovbrudd!$A:$O,2,FALSE)),""))</f>
        <v/>
      </c>
      <c r="F125" s="9" t="str">
        <f>IF($D125="","",IFERROR(IF(VLOOKUP($D125,Lovbrudd!$A:$O,3,FALSE)="","",VLOOKUP($D125,Lovbrudd!$A:$O,3,FALSE)),""))</f>
        <v/>
      </c>
      <c r="G125" s="9" t="str">
        <f>IF($D125="","",IFERROR(IF(VLOOKUP($D125,Lovbrudd!$A:$O,4,FALSE)="","",VLOOKUP($D125,Lovbrudd!$A:$O,4,FALSE)),""))</f>
        <v/>
      </c>
      <c r="H125" s="27" t="str">
        <f>IF($D125="","",IFERROR(IF(VLOOKUP($D125,Lovbrudd!$A:$O,5,FALSE)="","",VLOOKUP($D125,Lovbrudd!$A:$O,5,FALSE)),""))</f>
        <v/>
      </c>
      <c r="I125" s="19"/>
      <c r="J125" s="9" t="str">
        <f>IF($G125="",F125,$F125+($G125*$I125))</f>
        <v/>
      </c>
    </row>
    <row r="126" spans="2:10" x14ac:dyDescent="0.25">
      <c r="B126" s="8" t="str">
        <f>IF($A126="","",IFERROR(IF(VLOOKUP($A126,Kamper!$A:$O,2,FALSE)="","",VLOOKUP($A126,Kamper!$A:$O,2,FALSE)),""))</f>
        <v/>
      </c>
      <c r="E126" s="8" t="str">
        <f>IF($D126="","",IFERROR(IF(VLOOKUP($D126,Lovbrudd!$A:$O,2,FALSE)="","",VLOOKUP($D126,Lovbrudd!$A:$O,2,FALSE)),""))</f>
        <v/>
      </c>
      <c r="F126" s="9" t="str">
        <f>IF($D126="","",IFERROR(IF(VLOOKUP($D126,Lovbrudd!$A:$O,3,FALSE)="","",VLOOKUP($D126,Lovbrudd!$A:$O,3,FALSE)),""))</f>
        <v/>
      </c>
      <c r="G126" s="9" t="str">
        <f>IF($D126="","",IFERROR(IF(VLOOKUP($D126,Lovbrudd!$A:$O,4,FALSE)="","",VLOOKUP($D126,Lovbrudd!$A:$O,4,FALSE)),""))</f>
        <v/>
      </c>
      <c r="H126" s="27" t="str">
        <f>IF($D126="","",IFERROR(IF(VLOOKUP($D126,Lovbrudd!$A:$O,5,FALSE)="","",VLOOKUP($D126,Lovbrudd!$A:$O,5,FALSE)),""))</f>
        <v/>
      </c>
      <c r="I126" s="19"/>
      <c r="J126" s="9" t="str">
        <f>IF($G126="",F126,$F126+($G126*$I126))</f>
        <v/>
      </c>
    </row>
    <row r="127" spans="2:10" x14ac:dyDescent="0.25">
      <c r="B127" s="8" t="str">
        <f>IF($A127="","",IFERROR(IF(VLOOKUP($A127,Kamper!$A:$O,2,FALSE)="","",VLOOKUP($A127,Kamper!$A:$O,2,FALSE)),""))</f>
        <v/>
      </c>
      <c r="E127" s="8" t="str">
        <f>IF($D127="","",IFERROR(IF(VLOOKUP($D127,Lovbrudd!$A:$O,2,FALSE)="","",VLOOKUP($D127,Lovbrudd!$A:$O,2,FALSE)),""))</f>
        <v/>
      </c>
      <c r="F127" s="9" t="str">
        <f>IF($D127="","",IFERROR(IF(VLOOKUP($D127,Lovbrudd!$A:$O,3,FALSE)="","",VLOOKUP($D127,Lovbrudd!$A:$O,3,FALSE)),""))</f>
        <v/>
      </c>
      <c r="G127" s="9" t="str">
        <f>IF($D127="","",IFERROR(IF(VLOOKUP($D127,Lovbrudd!$A:$O,4,FALSE)="","",VLOOKUP($D127,Lovbrudd!$A:$O,4,FALSE)),""))</f>
        <v/>
      </c>
      <c r="H127" s="27" t="str">
        <f>IF($D127="","",IFERROR(IF(VLOOKUP($D127,Lovbrudd!$A:$O,5,FALSE)="","",VLOOKUP($D127,Lovbrudd!$A:$O,5,FALSE)),""))</f>
        <v/>
      </c>
      <c r="I127" s="19"/>
      <c r="J127" s="9" t="str">
        <f>IF($G127="",F127,$F127+($G127*$I127))</f>
        <v/>
      </c>
    </row>
    <row r="128" spans="2:10" x14ac:dyDescent="0.25">
      <c r="B128" s="8" t="str">
        <f>IF($A128="","",IFERROR(IF(VLOOKUP($A128,Kamper!$A:$O,2,FALSE)="","",VLOOKUP($A128,Kamper!$A:$O,2,FALSE)),""))</f>
        <v/>
      </c>
      <c r="E128" s="8" t="str">
        <f>IF($D128="","",IFERROR(IF(VLOOKUP($D128,Lovbrudd!$A:$O,2,FALSE)="","",VLOOKUP($D128,Lovbrudd!$A:$O,2,FALSE)),""))</f>
        <v/>
      </c>
      <c r="F128" s="9" t="str">
        <f>IF($D128="","",IFERROR(IF(VLOOKUP($D128,Lovbrudd!$A:$O,3,FALSE)="","",VLOOKUP($D128,Lovbrudd!$A:$O,3,FALSE)),""))</f>
        <v/>
      </c>
      <c r="G128" s="9" t="str">
        <f>IF($D128="","",IFERROR(IF(VLOOKUP($D128,Lovbrudd!$A:$O,4,FALSE)="","",VLOOKUP($D128,Lovbrudd!$A:$O,4,FALSE)),""))</f>
        <v/>
      </c>
      <c r="H128" s="27" t="str">
        <f>IF($D128="","",IFERROR(IF(VLOOKUP($D128,Lovbrudd!$A:$O,5,FALSE)="","",VLOOKUP($D128,Lovbrudd!$A:$O,5,FALSE)),""))</f>
        <v/>
      </c>
      <c r="I128" s="19"/>
      <c r="J128" s="9" t="str">
        <f>IF($G128="",F128,$F128+($G128*$I128))</f>
        <v/>
      </c>
    </row>
    <row r="129" spans="2:10" x14ac:dyDescent="0.25">
      <c r="B129" s="8" t="str">
        <f>IF($A129="","",IFERROR(IF(VLOOKUP($A129,Kamper!$A:$O,2,FALSE)="","",VLOOKUP($A129,Kamper!$A:$O,2,FALSE)),""))</f>
        <v/>
      </c>
      <c r="E129" s="8" t="str">
        <f>IF($D129="","",IFERROR(IF(VLOOKUP($D129,Lovbrudd!$A:$O,2,FALSE)="","",VLOOKUP($D129,Lovbrudd!$A:$O,2,FALSE)),""))</f>
        <v/>
      </c>
      <c r="F129" s="9" t="str">
        <f>IF($D129="","",IFERROR(IF(VLOOKUP($D129,Lovbrudd!$A:$O,3,FALSE)="","",VLOOKUP($D129,Lovbrudd!$A:$O,3,FALSE)),""))</f>
        <v/>
      </c>
      <c r="G129" s="9" t="str">
        <f>IF($D129="","",IFERROR(IF(VLOOKUP($D129,Lovbrudd!$A:$O,4,FALSE)="","",VLOOKUP($D129,Lovbrudd!$A:$O,4,FALSE)),""))</f>
        <v/>
      </c>
      <c r="H129" s="27" t="str">
        <f>IF($D129="","",IFERROR(IF(VLOOKUP($D129,Lovbrudd!$A:$O,5,FALSE)="","",VLOOKUP($D129,Lovbrudd!$A:$O,5,FALSE)),""))</f>
        <v/>
      </c>
      <c r="I129" s="19"/>
      <c r="J129" s="9" t="str">
        <f>IF($G129="",F129,$F129+($G129*$I129))</f>
        <v/>
      </c>
    </row>
    <row r="130" spans="2:10" x14ac:dyDescent="0.25">
      <c r="B130" s="8" t="str">
        <f>IF($A130="","",IFERROR(IF(VLOOKUP($A130,Kamper!$A:$O,2,FALSE)="","",VLOOKUP($A130,Kamper!$A:$O,2,FALSE)),""))</f>
        <v/>
      </c>
      <c r="E130" s="8" t="str">
        <f>IF($D130="","",IFERROR(IF(VLOOKUP($D130,Lovbrudd!$A:$O,2,FALSE)="","",VLOOKUP($D130,Lovbrudd!$A:$O,2,FALSE)),""))</f>
        <v/>
      </c>
      <c r="F130" s="9" t="str">
        <f>IF($D130="","",IFERROR(IF(VLOOKUP($D130,Lovbrudd!$A:$O,3,FALSE)="","",VLOOKUP($D130,Lovbrudd!$A:$O,3,FALSE)),""))</f>
        <v/>
      </c>
      <c r="G130" s="9" t="str">
        <f>IF($D130="","",IFERROR(IF(VLOOKUP($D130,Lovbrudd!$A:$O,4,FALSE)="","",VLOOKUP($D130,Lovbrudd!$A:$O,4,FALSE)),""))</f>
        <v/>
      </c>
      <c r="H130" s="27" t="str">
        <f>IF($D130="","",IFERROR(IF(VLOOKUP($D130,Lovbrudd!$A:$O,5,FALSE)="","",VLOOKUP($D130,Lovbrudd!$A:$O,5,FALSE)),""))</f>
        <v/>
      </c>
      <c r="I130" s="19"/>
      <c r="J130" s="9" t="str">
        <f>IF($G130="",F130,$F130+($G130*$I130))</f>
        <v/>
      </c>
    </row>
    <row r="131" spans="2:10" x14ac:dyDescent="0.25">
      <c r="B131" s="8" t="str">
        <f>IF($A131="","",IFERROR(IF(VLOOKUP($A131,Kamper!$A:$O,2,FALSE)="","",VLOOKUP($A131,Kamper!$A:$O,2,FALSE)),""))</f>
        <v/>
      </c>
      <c r="E131" s="8" t="str">
        <f>IF($D131="","",IFERROR(IF(VLOOKUP($D131,Lovbrudd!$A:$O,2,FALSE)="","",VLOOKUP($D131,Lovbrudd!$A:$O,2,FALSE)),""))</f>
        <v/>
      </c>
      <c r="F131" s="9" t="str">
        <f>IF($D131="","",IFERROR(IF(VLOOKUP($D131,Lovbrudd!$A:$O,3,FALSE)="","",VLOOKUP($D131,Lovbrudd!$A:$O,3,FALSE)),""))</f>
        <v/>
      </c>
      <c r="G131" s="9" t="str">
        <f>IF($D131="","",IFERROR(IF(VLOOKUP($D131,Lovbrudd!$A:$O,4,FALSE)="","",VLOOKUP($D131,Lovbrudd!$A:$O,4,FALSE)),""))</f>
        <v/>
      </c>
      <c r="H131" s="27" t="str">
        <f>IF($D131="","",IFERROR(IF(VLOOKUP($D131,Lovbrudd!$A:$O,5,FALSE)="","",VLOOKUP($D131,Lovbrudd!$A:$O,5,FALSE)),""))</f>
        <v/>
      </c>
      <c r="I131" s="19"/>
      <c r="J131" s="9" t="str">
        <f>IF($G131="",F131,$F131+($G131*$I131))</f>
        <v/>
      </c>
    </row>
    <row r="132" spans="2:10" x14ac:dyDescent="0.25">
      <c r="B132" s="8" t="str">
        <f>IF($A132="","",IFERROR(IF(VLOOKUP($A132,Kamper!$A:$O,2,FALSE)="","",VLOOKUP($A132,Kamper!$A:$O,2,FALSE)),""))</f>
        <v/>
      </c>
      <c r="E132" s="8" t="str">
        <f>IF($D132="","",IFERROR(IF(VLOOKUP($D132,Lovbrudd!$A:$O,2,FALSE)="","",VLOOKUP($D132,Lovbrudd!$A:$O,2,FALSE)),""))</f>
        <v/>
      </c>
      <c r="F132" s="9" t="str">
        <f>IF($D132="","",IFERROR(IF(VLOOKUP($D132,Lovbrudd!$A:$O,3,FALSE)="","",VLOOKUP($D132,Lovbrudd!$A:$O,3,FALSE)),""))</f>
        <v/>
      </c>
      <c r="G132" s="9" t="str">
        <f>IF($D132="","",IFERROR(IF(VLOOKUP($D132,Lovbrudd!$A:$O,4,FALSE)="","",VLOOKUP($D132,Lovbrudd!$A:$O,4,FALSE)),""))</f>
        <v/>
      </c>
      <c r="H132" s="27" t="str">
        <f>IF($D132="","",IFERROR(IF(VLOOKUP($D132,Lovbrudd!$A:$O,5,FALSE)="","",VLOOKUP($D132,Lovbrudd!$A:$O,5,FALSE)),""))</f>
        <v/>
      </c>
      <c r="I132" s="19"/>
      <c r="J132" s="9" t="str">
        <f>IF($G132="",F132,$F132+($G132*$I132))</f>
        <v/>
      </c>
    </row>
    <row r="133" spans="2:10" x14ac:dyDescent="0.25">
      <c r="B133" s="8" t="str">
        <f>IF($A133="","",IFERROR(IF(VLOOKUP($A133,Kamper!$A:$O,2,FALSE)="","",VLOOKUP($A133,Kamper!$A:$O,2,FALSE)),""))</f>
        <v/>
      </c>
      <c r="E133" s="8" t="str">
        <f>IF($D133="","",IFERROR(IF(VLOOKUP($D133,Lovbrudd!$A:$O,2,FALSE)="","",VLOOKUP($D133,Lovbrudd!$A:$O,2,FALSE)),""))</f>
        <v/>
      </c>
      <c r="F133" s="9" t="str">
        <f>IF($D133="","",IFERROR(IF(VLOOKUP($D133,Lovbrudd!$A:$O,3,FALSE)="","",VLOOKUP($D133,Lovbrudd!$A:$O,3,FALSE)),""))</f>
        <v/>
      </c>
      <c r="G133" s="9" t="str">
        <f>IF($D133="","",IFERROR(IF(VLOOKUP($D133,Lovbrudd!$A:$O,4,FALSE)="","",VLOOKUP($D133,Lovbrudd!$A:$O,4,FALSE)),""))</f>
        <v/>
      </c>
      <c r="H133" s="27" t="str">
        <f>IF($D133="","",IFERROR(IF(VLOOKUP($D133,Lovbrudd!$A:$O,5,FALSE)="","",VLOOKUP($D133,Lovbrudd!$A:$O,5,FALSE)),""))</f>
        <v/>
      </c>
      <c r="I133" s="19"/>
      <c r="J133" s="9" t="str">
        <f>IF($G133="",F133,$F133+($G133*$I133))</f>
        <v/>
      </c>
    </row>
    <row r="134" spans="2:10" x14ac:dyDescent="0.25">
      <c r="B134" s="8" t="str">
        <f>IF($A134="","",IFERROR(IF(VLOOKUP($A134,Kamper!$A:$O,2,FALSE)="","",VLOOKUP($A134,Kamper!$A:$O,2,FALSE)),""))</f>
        <v/>
      </c>
      <c r="E134" s="8" t="str">
        <f>IF($D134="","",IFERROR(IF(VLOOKUP($D134,Lovbrudd!$A:$O,2,FALSE)="","",VLOOKUP($D134,Lovbrudd!$A:$O,2,FALSE)),""))</f>
        <v/>
      </c>
      <c r="F134" s="9" t="str">
        <f>IF($D134="","",IFERROR(IF(VLOOKUP($D134,Lovbrudd!$A:$O,3,FALSE)="","",VLOOKUP($D134,Lovbrudd!$A:$O,3,FALSE)),""))</f>
        <v/>
      </c>
      <c r="G134" s="9" t="str">
        <f>IF($D134="","",IFERROR(IF(VLOOKUP($D134,Lovbrudd!$A:$O,4,FALSE)="","",VLOOKUP($D134,Lovbrudd!$A:$O,4,FALSE)),""))</f>
        <v/>
      </c>
      <c r="H134" s="27" t="str">
        <f>IF($D134="","",IFERROR(IF(VLOOKUP($D134,Lovbrudd!$A:$O,5,FALSE)="","",VLOOKUP($D134,Lovbrudd!$A:$O,5,FALSE)),""))</f>
        <v/>
      </c>
      <c r="I134" s="19"/>
      <c r="J134" s="9" t="str">
        <f>IF($G134="",F134,$F134+($G134*$I134))</f>
        <v/>
      </c>
    </row>
    <row r="135" spans="2:10" x14ac:dyDescent="0.25">
      <c r="B135" s="8" t="str">
        <f>IF($A135="","",IFERROR(IF(VLOOKUP($A135,Kamper!$A:$O,2,FALSE)="","",VLOOKUP($A135,Kamper!$A:$O,2,FALSE)),""))</f>
        <v/>
      </c>
      <c r="E135" s="8" t="str">
        <f>IF($D135="","",IFERROR(IF(VLOOKUP($D135,Lovbrudd!$A:$O,2,FALSE)="","",VLOOKUP($D135,Lovbrudd!$A:$O,2,FALSE)),""))</f>
        <v/>
      </c>
      <c r="F135" s="9" t="str">
        <f>IF($D135="","",IFERROR(IF(VLOOKUP($D135,Lovbrudd!$A:$O,3,FALSE)="","",VLOOKUP($D135,Lovbrudd!$A:$O,3,FALSE)),""))</f>
        <v/>
      </c>
      <c r="G135" s="9" t="str">
        <f>IF($D135="","",IFERROR(IF(VLOOKUP($D135,Lovbrudd!$A:$O,4,FALSE)="","",VLOOKUP($D135,Lovbrudd!$A:$O,4,FALSE)),""))</f>
        <v/>
      </c>
      <c r="H135" s="27" t="str">
        <f>IF($D135="","",IFERROR(IF(VLOOKUP($D135,Lovbrudd!$A:$O,5,FALSE)="","",VLOOKUP($D135,Lovbrudd!$A:$O,5,FALSE)),""))</f>
        <v/>
      </c>
      <c r="I135" s="19"/>
      <c r="J135" s="9" t="str">
        <f>IF($G135="",F135,$F135+($G135*$I135))</f>
        <v/>
      </c>
    </row>
    <row r="136" spans="2:10" x14ac:dyDescent="0.25">
      <c r="B136" s="8" t="str">
        <f>IF($A136="","",IFERROR(IF(VLOOKUP($A136,Kamper!$A:$O,2,FALSE)="","",VLOOKUP($A136,Kamper!$A:$O,2,FALSE)),""))</f>
        <v/>
      </c>
      <c r="E136" s="8" t="str">
        <f>IF($D136="","",IFERROR(IF(VLOOKUP($D136,Lovbrudd!$A:$O,2,FALSE)="","",VLOOKUP($D136,Lovbrudd!$A:$O,2,FALSE)),""))</f>
        <v/>
      </c>
      <c r="F136" s="9" t="str">
        <f>IF($D136="","",IFERROR(IF(VLOOKUP($D136,Lovbrudd!$A:$O,3,FALSE)="","",VLOOKUP($D136,Lovbrudd!$A:$O,3,FALSE)),""))</f>
        <v/>
      </c>
      <c r="G136" s="9" t="str">
        <f>IF($D136="","",IFERROR(IF(VLOOKUP($D136,Lovbrudd!$A:$O,4,FALSE)="","",VLOOKUP($D136,Lovbrudd!$A:$O,4,FALSE)),""))</f>
        <v/>
      </c>
      <c r="H136" s="27" t="str">
        <f>IF($D136="","",IFERROR(IF(VLOOKUP($D136,Lovbrudd!$A:$O,5,FALSE)="","",VLOOKUP($D136,Lovbrudd!$A:$O,5,FALSE)),""))</f>
        <v/>
      </c>
      <c r="I136" s="19"/>
      <c r="J136" s="9" t="str">
        <f>IF($G136="",F136,$F136+($G136*$I136))</f>
        <v/>
      </c>
    </row>
    <row r="137" spans="2:10" x14ac:dyDescent="0.25">
      <c r="B137" s="8" t="str">
        <f>IF($A137="","",IFERROR(IF(VLOOKUP($A137,Kamper!$A:$O,2,FALSE)="","",VLOOKUP($A137,Kamper!$A:$O,2,FALSE)),""))</f>
        <v/>
      </c>
      <c r="E137" s="8" t="str">
        <f>IF($D137="","",IFERROR(IF(VLOOKUP($D137,Lovbrudd!$A:$O,2,FALSE)="","",VLOOKUP($D137,Lovbrudd!$A:$O,2,FALSE)),""))</f>
        <v/>
      </c>
      <c r="F137" s="9" t="str">
        <f>IF($D137="","",IFERROR(IF(VLOOKUP($D137,Lovbrudd!$A:$O,3,FALSE)="","",VLOOKUP($D137,Lovbrudd!$A:$O,3,FALSE)),""))</f>
        <v/>
      </c>
      <c r="G137" s="9" t="str">
        <f>IF($D137="","",IFERROR(IF(VLOOKUP($D137,Lovbrudd!$A:$O,4,FALSE)="","",VLOOKUP($D137,Lovbrudd!$A:$O,4,FALSE)),""))</f>
        <v/>
      </c>
      <c r="H137" s="27" t="str">
        <f>IF($D137="","",IFERROR(IF(VLOOKUP($D137,Lovbrudd!$A:$O,5,FALSE)="","",VLOOKUP($D137,Lovbrudd!$A:$O,5,FALSE)),""))</f>
        <v/>
      </c>
      <c r="I137" s="19"/>
      <c r="J137" s="9" t="str">
        <f>IF($G137="",F137,$F137+($G137*$I137))</f>
        <v/>
      </c>
    </row>
    <row r="138" spans="2:10" x14ac:dyDescent="0.25">
      <c r="B138" s="8" t="str">
        <f>IF($A138="","",IFERROR(IF(VLOOKUP($A138,Kamper!$A:$O,2,FALSE)="","",VLOOKUP($A138,Kamper!$A:$O,2,FALSE)),""))</f>
        <v/>
      </c>
      <c r="E138" s="8" t="str">
        <f>IF($D138="","",IFERROR(IF(VLOOKUP($D138,Lovbrudd!$A:$O,2,FALSE)="","",VLOOKUP($D138,Lovbrudd!$A:$O,2,FALSE)),""))</f>
        <v/>
      </c>
      <c r="F138" s="9" t="str">
        <f>IF($D138="","",IFERROR(IF(VLOOKUP($D138,Lovbrudd!$A:$O,3,FALSE)="","",VLOOKUP($D138,Lovbrudd!$A:$O,3,FALSE)),""))</f>
        <v/>
      </c>
      <c r="G138" s="9" t="str">
        <f>IF($D138="","",IFERROR(IF(VLOOKUP($D138,Lovbrudd!$A:$O,4,FALSE)="","",VLOOKUP($D138,Lovbrudd!$A:$O,4,FALSE)),""))</f>
        <v/>
      </c>
      <c r="H138" s="27" t="str">
        <f>IF($D138="","",IFERROR(IF(VLOOKUP($D138,Lovbrudd!$A:$O,5,FALSE)="","",VLOOKUP($D138,Lovbrudd!$A:$O,5,FALSE)),""))</f>
        <v/>
      </c>
      <c r="I138" s="19"/>
      <c r="J138" s="9" t="str">
        <f>IF($G138="",F138,$F138+($G138*$I138))</f>
        <v/>
      </c>
    </row>
    <row r="139" spans="2:10" x14ac:dyDescent="0.25">
      <c r="B139" s="8" t="str">
        <f>IF($A139="","",IFERROR(IF(VLOOKUP($A139,Kamper!$A:$O,2,FALSE)="","",VLOOKUP($A139,Kamper!$A:$O,2,FALSE)),""))</f>
        <v/>
      </c>
      <c r="E139" s="8" t="str">
        <f>IF($D139="","",IFERROR(IF(VLOOKUP($D139,Lovbrudd!$A:$O,2,FALSE)="","",VLOOKUP($D139,Lovbrudd!$A:$O,2,FALSE)),""))</f>
        <v/>
      </c>
      <c r="F139" s="9" t="str">
        <f>IF($D139="","",IFERROR(IF(VLOOKUP($D139,Lovbrudd!$A:$O,3,FALSE)="","",VLOOKUP($D139,Lovbrudd!$A:$O,3,FALSE)),""))</f>
        <v/>
      </c>
      <c r="G139" s="9" t="str">
        <f>IF($D139="","",IFERROR(IF(VLOOKUP($D139,Lovbrudd!$A:$O,4,FALSE)="","",VLOOKUP($D139,Lovbrudd!$A:$O,4,FALSE)),""))</f>
        <v/>
      </c>
      <c r="H139" s="27" t="str">
        <f>IF($D139="","",IFERROR(IF(VLOOKUP($D139,Lovbrudd!$A:$O,5,FALSE)="","",VLOOKUP($D139,Lovbrudd!$A:$O,5,FALSE)),""))</f>
        <v/>
      </c>
      <c r="I139" s="19"/>
      <c r="J139" s="9" t="str">
        <f>IF($G139="",F139,$F139+($G139*$I139))</f>
        <v/>
      </c>
    </row>
    <row r="140" spans="2:10" x14ac:dyDescent="0.25">
      <c r="B140" s="8" t="str">
        <f>IF($A140="","",IFERROR(IF(VLOOKUP($A140,Kamper!$A:$O,2,FALSE)="","",VLOOKUP($A140,Kamper!$A:$O,2,FALSE)),""))</f>
        <v/>
      </c>
      <c r="E140" s="8" t="str">
        <f>IF($D140="","",IFERROR(IF(VLOOKUP($D140,Lovbrudd!$A:$O,2,FALSE)="","",VLOOKUP($D140,Lovbrudd!$A:$O,2,FALSE)),""))</f>
        <v/>
      </c>
      <c r="F140" s="9" t="str">
        <f>IF($D140="","",IFERROR(IF(VLOOKUP($D140,Lovbrudd!$A:$O,3,FALSE)="","",VLOOKUP($D140,Lovbrudd!$A:$O,3,FALSE)),""))</f>
        <v/>
      </c>
      <c r="G140" s="9" t="str">
        <f>IF($D140="","",IFERROR(IF(VLOOKUP($D140,Lovbrudd!$A:$O,4,FALSE)="","",VLOOKUP($D140,Lovbrudd!$A:$O,4,FALSE)),""))</f>
        <v/>
      </c>
      <c r="H140" s="27" t="str">
        <f>IF($D140="","",IFERROR(IF(VLOOKUP($D140,Lovbrudd!$A:$O,5,FALSE)="","",VLOOKUP($D140,Lovbrudd!$A:$O,5,FALSE)),""))</f>
        <v/>
      </c>
      <c r="I140" s="19"/>
      <c r="J140" s="9" t="str">
        <f>IF($G140="",F140,$F140+($G140*$I140))</f>
        <v/>
      </c>
    </row>
    <row r="141" spans="2:10" x14ac:dyDescent="0.25">
      <c r="B141" s="8" t="str">
        <f>IF($A141="","",IFERROR(IF(VLOOKUP($A141,Kamper!$A:$O,2,FALSE)="","",VLOOKUP($A141,Kamper!$A:$O,2,FALSE)),""))</f>
        <v/>
      </c>
      <c r="E141" s="8" t="str">
        <f>IF($D141="","",IFERROR(IF(VLOOKUP($D141,Lovbrudd!$A:$O,2,FALSE)="","",VLOOKUP($D141,Lovbrudd!$A:$O,2,FALSE)),""))</f>
        <v/>
      </c>
      <c r="F141" s="9" t="str">
        <f>IF($D141="","",IFERROR(IF(VLOOKUP($D141,Lovbrudd!$A:$O,3,FALSE)="","",VLOOKUP($D141,Lovbrudd!$A:$O,3,FALSE)),""))</f>
        <v/>
      </c>
      <c r="G141" s="9" t="str">
        <f>IF($D141="","",IFERROR(IF(VLOOKUP($D141,Lovbrudd!$A:$O,4,FALSE)="","",VLOOKUP($D141,Lovbrudd!$A:$O,4,FALSE)),""))</f>
        <v/>
      </c>
      <c r="H141" s="27" t="str">
        <f>IF($D141="","",IFERROR(IF(VLOOKUP($D141,Lovbrudd!$A:$O,5,FALSE)="","",VLOOKUP($D141,Lovbrudd!$A:$O,5,FALSE)),""))</f>
        <v/>
      </c>
      <c r="I141" s="19"/>
      <c r="J141" s="9" t="str">
        <f>IF($G141="",F141,$F141+($G141*$I141))</f>
        <v/>
      </c>
    </row>
    <row r="142" spans="2:10" x14ac:dyDescent="0.25">
      <c r="B142" s="8" t="str">
        <f>IF($A142="","",IFERROR(IF(VLOOKUP($A142,Kamper!$A:$O,2,FALSE)="","",VLOOKUP($A142,Kamper!$A:$O,2,FALSE)),""))</f>
        <v/>
      </c>
      <c r="E142" s="8" t="str">
        <f>IF($D142="","",IFERROR(IF(VLOOKUP($D142,Lovbrudd!$A:$O,2,FALSE)="","",VLOOKUP($D142,Lovbrudd!$A:$O,2,FALSE)),""))</f>
        <v/>
      </c>
      <c r="F142" s="9" t="str">
        <f>IF($D142="","",IFERROR(IF(VLOOKUP($D142,Lovbrudd!$A:$O,3,FALSE)="","",VLOOKUP($D142,Lovbrudd!$A:$O,3,FALSE)),""))</f>
        <v/>
      </c>
      <c r="G142" s="9" t="str">
        <f>IF($D142="","",IFERROR(IF(VLOOKUP($D142,Lovbrudd!$A:$O,4,FALSE)="","",VLOOKUP($D142,Lovbrudd!$A:$O,4,FALSE)),""))</f>
        <v/>
      </c>
      <c r="H142" s="27" t="str">
        <f>IF($D142="","",IFERROR(IF(VLOOKUP($D142,Lovbrudd!$A:$O,5,FALSE)="","",VLOOKUP($D142,Lovbrudd!$A:$O,5,FALSE)),""))</f>
        <v/>
      </c>
      <c r="I142" s="19"/>
      <c r="J142" s="9" t="str">
        <f>IF($G142="",F142,$F142+($G142*$I142))</f>
        <v/>
      </c>
    </row>
    <row r="143" spans="2:10" x14ac:dyDescent="0.25">
      <c r="B143" s="8" t="str">
        <f>IF($A143="","",IFERROR(IF(VLOOKUP($A143,Kamper!$A:$O,2,FALSE)="","",VLOOKUP($A143,Kamper!$A:$O,2,FALSE)),""))</f>
        <v/>
      </c>
      <c r="E143" s="8" t="str">
        <f>IF($D143="","",IFERROR(IF(VLOOKUP($D143,Lovbrudd!$A:$O,2,FALSE)="","",VLOOKUP($D143,Lovbrudd!$A:$O,2,FALSE)),""))</f>
        <v/>
      </c>
      <c r="F143" s="9" t="str">
        <f>IF($D143="","",IFERROR(IF(VLOOKUP($D143,Lovbrudd!$A:$O,3,FALSE)="","",VLOOKUP($D143,Lovbrudd!$A:$O,3,FALSE)),""))</f>
        <v/>
      </c>
      <c r="G143" s="9" t="str">
        <f>IF($D143="","",IFERROR(IF(VLOOKUP($D143,Lovbrudd!$A:$O,4,FALSE)="","",VLOOKUP($D143,Lovbrudd!$A:$O,4,FALSE)),""))</f>
        <v/>
      </c>
      <c r="H143" s="27" t="str">
        <f>IF($D143="","",IFERROR(IF(VLOOKUP($D143,Lovbrudd!$A:$O,5,FALSE)="","",VLOOKUP($D143,Lovbrudd!$A:$O,5,FALSE)),""))</f>
        <v/>
      </c>
      <c r="I143" s="19"/>
      <c r="J143" s="9" t="str">
        <f>IF($G143="",F143,$F143+($G143*$I143))</f>
        <v/>
      </c>
    </row>
    <row r="144" spans="2:10" x14ac:dyDescent="0.25">
      <c r="B144" s="8" t="str">
        <f>IF($A144="","",IFERROR(IF(VLOOKUP($A144,Kamper!$A:$O,2,FALSE)="","",VLOOKUP($A144,Kamper!$A:$O,2,FALSE)),""))</f>
        <v/>
      </c>
      <c r="E144" s="8" t="str">
        <f>IF($D144="","",IFERROR(IF(VLOOKUP($D144,Lovbrudd!$A:$O,2,FALSE)="","",VLOOKUP($D144,Lovbrudd!$A:$O,2,FALSE)),""))</f>
        <v/>
      </c>
      <c r="F144" s="9" t="str">
        <f>IF($D144="","",IFERROR(IF(VLOOKUP($D144,Lovbrudd!$A:$O,3,FALSE)="","",VLOOKUP($D144,Lovbrudd!$A:$O,3,FALSE)),""))</f>
        <v/>
      </c>
      <c r="G144" s="9" t="str">
        <f>IF($D144="","",IFERROR(IF(VLOOKUP($D144,Lovbrudd!$A:$O,4,FALSE)="","",VLOOKUP($D144,Lovbrudd!$A:$O,4,FALSE)),""))</f>
        <v/>
      </c>
      <c r="H144" s="27" t="str">
        <f>IF($D144="","",IFERROR(IF(VLOOKUP($D144,Lovbrudd!$A:$O,5,FALSE)="","",VLOOKUP($D144,Lovbrudd!$A:$O,5,FALSE)),""))</f>
        <v/>
      </c>
      <c r="I144" s="19"/>
      <c r="J144" s="9" t="str">
        <f>IF($G144="",F144,$F144+($G144*$I144))</f>
        <v/>
      </c>
    </row>
    <row r="145" spans="2:10" x14ac:dyDescent="0.25">
      <c r="B145" s="8" t="str">
        <f>IF($A145="","",IFERROR(IF(VLOOKUP($A145,Kamper!$A:$O,2,FALSE)="","",VLOOKUP($A145,Kamper!$A:$O,2,FALSE)),""))</f>
        <v/>
      </c>
      <c r="E145" s="8" t="str">
        <f>IF($D145="","",IFERROR(IF(VLOOKUP($D145,Lovbrudd!$A:$O,2,FALSE)="","",VLOOKUP($D145,Lovbrudd!$A:$O,2,FALSE)),""))</f>
        <v/>
      </c>
      <c r="F145" s="9" t="str">
        <f>IF($D145="","",IFERROR(IF(VLOOKUP($D145,Lovbrudd!$A:$O,3,FALSE)="","",VLOOKUP($D145,Lovbrudd!$A:$O,3,FALSE)),""))</f>
        <v/>
      </c>
      <c r="G145" s="9" t="str">
        <f>IF($D145="","",IFERROR(IF(VLOOKUP($D145,Lovbrudd!$A:$O,4,FALSE)="","",VLOOKUP($D145,Lovbrudd!$A:$O,4,FALSE)),""))</f>
        <v/>
      </c>
      <c r="H145" s="27" t="str">
        <f>IF($D145="","",IFERROR(IF(VLOOKUP($D145,Lovbrudd!$A:$O,5,FALSE)="","",VLOOKUP($D145,Lovbrudd!$A:$O,5,FALSE)),""))</f>
        <v/>
      </c>
      <c r="I145" s="19"/>
      <c r="J145" s="9" t="str">
        <f>IF($G145="",F145,$F145+($G145*$I145))</f>
        <v/>
      </c>
    </row>
    <row r="146" spans="2:10" x14ac:dyDescent="0.25">
      <c r="B146" s="8" t="str">
        <f>IF($A146="","",IFERROR(IF(VLOOKUP($A146,Kamper!$A:$O,2,FALSE)="","",VLOOKUP($A146,Kamper!$A:$O,2,FALSE)),""))</f>
        <v/>
      </c>
      <c r="E146" s="8" t="str">
        <f>IF($D146="","",IFERROR(IF(VLOOKUP($D146,Lovbrudd!$A:$O,2,FALSE)="","",VLOOKUP($D146,Lovbrudd!$A:$O,2,FALSE)),""))</f>
        <v/>
      </c>
      <c r="F146" s="9" t="str">
        <f>IF($D146="","",IFERROR(IF(VLOOKUP($D146,Lovbrudd!$A:$O,3,FALSE)="","",VLOOKUP($D146,Lovbrudd!$A:$O,3,FALSE)),""))</f>
        <v/>
      </c>
      <c r="G146" s="9" t="str">
        <f>IF($D146="","",IFERROR(IF(VLOOKUP($D146,Lovbrudd!$A:$O,4,FALSE)="","",VLOOKUP($D146,Lovbrudd!$A:$O,4,FALSE)),""))</f>
        <v/>
      </c>
      <c r="H146" s="27" t="str">
        <f>IF($D146="","",IFERROR(IF(VLOOKUP($D146,Lovbrudd!$A:$O,5,FALSE)="","",VLOOKUP($D146,Lovbrudd!$A:$O,5,FALSE)),""))</f>
        <v/>
      </c>
      <c r="I146" s="19"/>
      <c r="J146" s="9" t="str">
        <f>IF($G146="",F146,$F146+($G146*$I146))</f>
        <v/>
      </c>
    </row>
    <row r="147" spans="2:10" x14ac:dyDescent="0.25">
      <c r="B147" s="8" t="str">
        <f>IF($A147="","",IFERROR(IF(VLOOKUP($A147,Kamper!$A:$O,2,FALSE)="","",VLOOKUP($A147,Kamper!$A:$O,2,FALSE)),""))</f>
        <v/>
      </c>
      <c r="E147" s="8" t="str">
        <f>IF($D147="","",IFERROR(IF(VLOOKUP($D147,Lovbrudd!$A:$O,2,FALSE)="","",VLOOKUP($D147,Lovbrudd!$A:$O,2,FALSE)),""))</f>
        <v/>
      </c>
      <c r="F147" s="9" t="str">
        <f>IF($D147="","",IFERROR(IF(VLOOKUP($D147,Lovbrudd!$A:$O,3,FALSE)="","",VLOOKUP($D147,Lovbrudd!$A:$O,3,FALSE)),""))</f>
        <v/>
      </c>
      <c r="G147" s="9" t="str">
        <f>IF($D147="","",IFERROR(IF(VLOOKUP($D147,Lovbrudd!$A:$O,4,FALSE)="","",VLOOKUP($D147,Lovbrudd!$A:$O,4,FALSE)),""))</f>
        <v/>
      </c>
      <c r="H147" s="27" t="str">
        <f>IF($D147="","",IFERROR(IF(VLOOKUP($D147,Lovbrudd!$A:$O,5,FALSE)="","",VLOOKUP($D147,Lovbrudd!$A:$O,5,FALSE)),""))</f>
        <v/>
      </c>
      <c r="I147" s="19"/>
      <c r="J147" s="9" t="str">
        <f>IF($G147="",F147,$F147+($G147*$I147))</f>
        <v/>
      </c>
    </row>
    <row r="148" spans="2:10" x14ac:dyDescent="0.25">
      <c r="B148" s="8" t="str">
        <f>IF($A148="","",IFERROR(IF(VLOOKUP($A148,Kamper!$A:$O,2,FALSE)="","",VLOOKUP($A148,Kamper!$A:$O,2,FALSE)),""))</f>
        <v/>
      </c>
      <c r="E148" s="8" t="str">
        <f>IF($D148="","",IFERROR(IF(VLOOKUP($D148,Lovbrudd!$A:$O,2,FALSE)="","",VLOOKUP($D148,Lovbrudd!$A:$O,2,FALSE)),""))</f>
        <v/>
      </c>
      <c r="F148" s="9" t="str">
        <f>IF($D148="","",IFERROR(IF(VLOOKUP($D148,Lovbrudd!$A:$O,3,FALSE)="","",VLOOKUP($D148,Lovbrudd!$A:$O,3,FALSE)),""))</f>
        <v/>
      </c>
      <c r="G148" s="9" t="str">
        <f>IF($D148="","",IFERROR(IF(VLOOKUP($D148,Lovbrudd!$A:$O,4,FALSE)="","",VLOOKUP($D148,Lovbrudd!$A:$O,4,FALSE)),""))</f>
        <v/>
      </c>
      <c r="H148" s="27" t="str">
        <f>IF($D148="","",IFERROR(IF(VLOOKUP($D148,Lovbrudd!$A:$O,5,FALSE)="","",VLOOKUP($D148,Lovbrudd!$A:$O,5,FALSE)),""))</f>
        <v/>
      </c>
      <c r="I148" s="19"/>
      <c r="J148" s="9" t="str">
        <f>IF($G148="",F148,$F148+($G148*$I148))</f>
        <v/>
      </c>
    </row>
    <row r="149" spans="2:10" x14ac:dyDescent="0.25">
      <c r="B149" s="8" t="str">
        <f>IF($A149="","",IFERROR(IF(VLOOKUP($A149,Kamper!$A:$O,2,FALSE)="","",VLOOKUP($A149,Kamper!$A:$O,2,FALSE)),""))</f>
        <v/>
      </c>
      <c r="E149" s="8" t="str">
        <f>IF($D149="","",IFERROR(IF(VLOOKUP($D149,Lovbrudd!$A:$O,2,FALSE)="","",VLOOKUP($D149,Lovbrudd!$A:$O,2,FALSE)),""))</f>
        <v/>
      </c>
      <c r="F149" s="9" t="str">
        <f>IF($D149="","",IFERROR(IF(VLOOKUP($D149,Lovbrudd!$A:$O,3,FALSE)="","",VLOOKUP($D149,Lovbrudd!$A:$O,3,FALSE)),""))</f>
        <v/>
      </c>
      <c r="G149" s="9" t="str">
        <f>IF($D149="","",IFERROR(IF(VLOOKUP($D149,Lovbrudd!$A:$O,4,FALSE)="","",VLOOKUP($D149,Lovbrudd!$A:$O,4,FALSE)),""))</f>
        <v/>
      </c>
      <c r="H149" s="27" t="str">
        <f>IF($D149="","",IFERROR(IF(VLOOKUP($D149,Lovbrudd!$A:$O,5,FALSE)="","",VLOOKUP($D149,Lovbrudd!$A:$O,5,FALSE)),""))</f>
        <v/>
      </c>
      <c r="I149" s="19"/>
      <c r="J149" s="9" t="str">
        <f>IF($G149="",F149,$F149+($G149*$I149))</f>
        <v/>
      </c>
    </row>
    <row r="150" spans="2:10" x14ac:dyDescent="0.25">
      <c r="B150" s="8" t="str">
        <f>IF($A150="","",IFERROR(IF(VLOOKUP($A150,Kamper!$A:$O,2,FALSE)="","",VLOOKUP($A150,Kamper!$A:$O,2,FALSE)),""))</f>
        <v/>
      </c>
      <c r="E150" s="8" t="str">
        <f>IF($D150="","",IFERROR(IF(VLOOKUP($D150,Lovbrudd!$A:$O,2,FALSE)="","",VLOOKUP($D150,Lovbrudd!$A:$O,2,FALSE)),""))</f>
        <v/>
      </c>
      <c r="F150" s="9" t="str">
        <f>IF($D150="","",IFERROR(IF(VLOOKUP($D150,Lovbrudd!$A:$O,3,FALSE)="","",VLOOKUP($D150,Lovbrudd!$A:$O,3,FALSE)),""))</f>
        <v/>
      </c>
      <c r="G150" s="9" t="str">
        <f>IF($D150="","",IFERROR(IF(VLOOKUP($D150,Lovbrudd!$A:$O,4,FALSE)="","",VLOOKUP($D150,Lovbrudd!$A:$O,4,FALSE)),""))</f>
        <v/>
      </c>
      <c r="H150" s="27" t="str">
        <f>IF($D150="","",IFERROR(IF(VLOOKUP($D150,Lovbrudd!$A:$O,5,FALSE)="","",VLOOKUP($D150,Lovbrudd!$A:$O,5,FALSE)),""))</f>
        <v/>
      </c>
      <c r="I150" s="19"/>
      <c r="J150" s="9" t="str">
        <f>IF($G150="",F150,$F150+($G150*$I150))</f>
        <v/>
      </c>
    </row>
    <row r="151" spans="2:10" x14ac:dyDescent="0.25">
      <c r="B151" s="8" t="str">
        <f>IF($A151="","",IFERROR(IF(VLOOKUP($A151,Kamper!$A:$O,2,FALSE)="","",VLOOKUP($A151,Kamper!$A:$O,2,FALSE)),""))</f>
        <v/>
      </c>
      <c r="E151" s="8" t="str">
        <f>IF($D151="","",IFERROR(IF(VLOOKUP($D151,Lovbrudd!$A:$O,2,FALSE)="","",VLOOKUP($D151,Lovbrudd!$A:$O,2,FALSE)),""))</f>
        <v/>
      </c>
      <c r="F151" s="9" t="str">
        <f>IF($D151="","",IFERROR(IF(VLOOKUP($D151,Lovbrudd!$A:$O,3,FALSE)="","",VLOOKUP($D151,Lovbrudd!$A:$O,3,FALSE)),""))</f>
        <v/>
      </c>
      <c r="G151" s="9" t="str">
        <f>IF($D151="","",IFERROR(IF(VLOOKUP($D151,Lovbrudd!$A:$O,4,FALSE)="","",VLOOKUP($D151,Lovbrudd!$A:$O,4,FALSE)),""))</f>
        <v/>
      </c>
      <c r="H151" s="27" t="str">
        <f>IF($D151="","",IFERROR(IF(VLOOKUP($D151,Lovbrudd!$A:$O,5,FALSE)="","",VLOOKUP($D151,Lovbrudd!$A:$O,5,FALSE)),""))</f>
        <v/>
      </c>
      <c r="I151" s="19"/>
      <c r="J151" s="9" t="str">
        <f>IF($G151="",F151,$F151+($G151*$I151))</f>
        <v/>
      </c>
    </row>
    <row r="152" spans="2:10" x14ac:dyDescent="0.25">
      <c r="B152" s="8" t="str">
        <f>IF($A152="","",IFERROR(IF(VLOOKUP($A152,Kamper!$A:$O,2,FALSE)="","",VLOOKUP($A152,Kamper!$A:$O,2,FALSE)),""))</f>
        <v/>
      </c>
      <c r="E152" s="8" t="str">
        <f>IF($D152="","",IFERROR(IF(VLOOKUP($D152,Lovbrudd!$A:$O,2,FALSE)="","",VLOOKUP($D152,Lovbrudd!$A:$O,2,FALSE)),""))</f>
        <v/>
      </c>
      <c r="F152" s="9" t="str">
        <f>IF($D152="","",IFERROR(IF(VLOOKUP($D152,Lovbrudd!$A:$O,3,FALSE)="","",VLOOKUP($D152,Lovbrudd!$A:$O,3,FALSE)),""))</f>
        <v/>
      </c>
      <c r="G152" s="9" t="str">
        <f>IF($D152="","",IFERROR(IF(VLOOKUP($D152,Lovbrudd!$A:$O,4,FALSE)="","",VLOOKUP($D152,Lovbrudd!$A:$O,4,FALSE)),""))</f>
        <v/>
      </c>
      <c r="H152" s="27" t="str">
        <f>IF($D152="","",IFERROR(IF(VLOOKUP($D152,Lovbrudd!$A:$O,5,FALSE)="","",VLOOKUP($D152,Lovbrudd!$A:$O,5,FALSE)),""))</f>
        <v/>
      </c>
      <c r="I152" s="19"/>
      <c r="J152" s="9" t="str">
        <f>IF($G152="",F152,$F152+($G152*$I152))</f>
        <v/>
      </c>
    </row>
    <row r="153" spans="2:10" x14ac:dyDescent="0.25">
      <c r="B153" s="8" t="str">
        <f>IF($A153="","",IFERROR(IF(VLOOKUP($A153,Kamper!$A:$O,2,FALSE)="","",VLOOKUP($A153,Kamper!$A:$O,2,FALSE)),""))</f>
        <v/>
      </c>
      <c r="E153" s="8" t="str">
        <f>IF($D153="","",IFERROR(IF(VLOOKUP($D153,Lovbrudd!$A:$O,2,FALSE)="","",VLOOKUP($D153,Lovbrudd!$A:$O,2,FALSE)),""))</f>
        <v/>
      </c>
      <c r="F153" s="9" t="str">
        <f>IF($D153="","",IFERROR(IF(VLOOKUP($D153,Lovbrudd!$A:$O,3,FALSE)="","",VLOOKUP($D153,Lovbrudd!$A:$O,3,FALSE)),""))</f>
        <v/>
      </c>
      <c r="G153" s="9" t="str">
        <f>IF($D153="","",IFERROR(IF(VLOOKUP($D153,Lovbrudd!$A:$O,4,FALSE)="","",VLOOKUP($D153,Lovbrudd!$A:$O,4,FALSE)),""))</f>
        <v/>
      </c>
      <c r="H153" s="27" t="str">
        <f>IF($D153="","",IFERROR(IF(VLOOKUP($D153,Lovbrudd!$A:$O,5,FALSE)="","",VLOOKUP($D153,Lovbrudd!$A:$O,5,FALSE)),""))</f>
        <v/>
      </c>
      <c r="I153" s="19"/>
      <c r="J153" s="9" t="str">
        <f>IF($G153="",F153,$F153+($G153*$I153))</f>
        <v/>
      </c>
    </row>
    <row r="154" spans="2:10" x14ac:dyDescent="0.25">
      <c r="B154" s="8" t="str">
        <f>IF($A154="","",IFERROR(IF(VLOOKUP($A154,Kamper!$A:$O,2,FALSE)="","",VLOOKUP($A154,Kamper!$A:$O,2,FALSE)),""))</f>
        <v/>
      </c>
      <c r="E154" s="8" t="str">
        <f>IF($D154="","",IFERROR(IF(VLOOKUP($D154,Lovbrudd!$A:$O,2,FALSE)="","",VLOOKUP($D154,Lovbrudd!$A:$O,2,FALSE)),""))</f>
        <v/>
      </c>
      <c r="F154" s="9" t="str">
        <f>IF($D154="","",IFERROR(IF(VLOOKUP($D154,Lovbrudd!$A:$O,3,FALSE)="","",VLOOKUP($D154,Lovbrudd!$A:$O,3,FALSE)),""))</f>
        <v/>
      </c>
      <c r="G154" s="9" t="str">
        <f>IF($D154="","",IFERROR(IF(VLOOKUP($D154,Lovbrudd!$A:$O,4,FALSE)="","",VLOOKUP($D154,Lovbrudd!$A:$O,4,FALSE)),""))</f>
        <v/>
      </c>
      <c r="H154" s="27" t="str">
        <f>IF($D154="","",IFERROR(IF(VLOOKUP($D154,Lovbrudd!$A:$O,5,FALSE)="","",VLOOKUP($D154,Lovbrudd!$A:$O,5,FALSE)),""))</f>
        <v/>
      </c>
      <c r="I154" s="19"/>
      <c r="J154" s="9" t="str">
        <f>IF($G154="",F154,$F154+($G154*$I154))</f>
        <v/>
      </c>
    </row>
    <row r="155" spans="2:10" x14ac:dyDescent="0.25">
      <c r="B155" s="8" t="str">
        <f>IF($A155="","",IFERROR(IF(VLOOKUP($A155,Kamper!$A:$O,2,FALSE)="","",VLOOKUP($A155,Kamper!$A:$O,2,FALSE)),""))</f>
        <v/>
      </c>
      <c r="E155" s="8" t="str">
        <f>IF($D155="","",IFERROR(IF(VLOOKUP($D155,Lovbrudd!$A:$O,2,FALSE)="","",VLOOKUP($D155,Lovbrudd!$A:$O,2,FALSE)),""))</f>
        <v/>
      </c>
      <c r="F155" s="9" t="str">
        <f>IF($D155="","",IFERROR(IF(VLOOKUP($D155,Lovbrudd!$A:$O,3,FALSE)="","",VLOOKUP($D155,Lovbrudd!$A:$O,3,FALSE)),""))</f>
        <v/>
      </c>
      <c r="G155" s="9" t="str">
        <f>IF($D155="","",IFERROR(IF(VLOOKUP($D155,Lovbrudd!$A:$O,4,FALSE)="","",VLOOKUP($D155,Lovbrudd!$A:$O,4,FALSE)),""))</f>
        <v/>
      </c>
      <c r="H155" s="27" t="str">
        <f>IF($D155="","",IFERROR(IF(VLOOKUP($D155,Lovbrudd!$A:$O,5,FALSE)="","",VLOOKUP($D155,Lovbrudd!$A:$O,5,FALSE)),""))</f>
        <v/>
      </c>
      <c r="I155" s="19"/>
      <c r="J155" s="9" t="str">
        <f>IF($G155="",F155,$F155+($G155*$I155))</f>
        <v/>
      </c>
    </row>
    <row r="156" spans="2:10" x14ac:dyDescent="0.25">
      <c r="B156" s="8" t="str">
        <f>IF($A156="","",IFERROR(IF(VLOOKUP($A156,Kamper!$A:$O,2,FALSE)="","",VLOOKUP($A156,Kamper!$A:$O,2,FALSE)),""))</f>
        <v/>
      </c>
      <c r="E156" s="8" t="str">
        <f>IF($D156="","",IFERROR(IF(VLOOKUP($D156,Lovbrudd!$A:$O,2,FALSE)="","",VLOOKUP($D156,Lovbrudd!$A:$O,2,FALSE)),""))</f>
        <v/>
      </c>
      <c r="F156" s="9" t="str">
        <f>IF($D156="","",IFERROR(IF(VLOOKUP($D156,Lovbrudd!$A:$O,3,FALSE)="","",VLOOKUP($D156,Lovbrudd!$A:$O,3,FALSE)),""))</f>
        <v/>
      </c>
      <c r="G156" s="9" t="str">
        <f>IF($D156="","",IFERROR(IF(VLOOKUP($D156,Lovbrudd!$A:$O,4,FALSE)="","",VLOOKUP($D156,Lovbrudd!$A:$O,4,FALSE)),""))</f>
        <v/>
      </c>
      <c r="H156" s="27" t="str">
        <f>IF($D156="","",IFERROR(IF(VLOOKUP($D156,Lovbrudd!$A:$O,5,FALSE)="","",VLOOKUP($D156,Lovbrudd!$A:$O,5,FALSE)),""))</f>
        <v/>
      </c>
      <c r="I156" s="19"/>
      <c r="J156" s="9" t="str">
        <f>IF($G156="",F156,$F156+($G156*$I156))</f>
        <v/>
      </c>
    </row>
    <row r="157" spans="2:10" x14ac:dyDescent="0.25">
      <c r="B157" s="8" t="str">
        <f>IF($A157="","",IFERROR(IF(VLOOKUP($A157,Kamper!$A:$O,2,FALSE)="","",VLOOKUP($A157,Kamper!$A:$O,2,FALSE)),""))</f>
        <v/>
      </c>
      <c r="E157" s="8" t="str">
        <f>IF($D157="","",IFERROR(IF(VLOOKUP($D157,Lovbrudd!$A:$O,2,FALSE)="","",VLOOKUP($D157,Lovbrudd!$A:$O,2,FALSE)),""))</f>
        <v/>
      </c>
      <c r="F157" s="9" t="str">
        <f>IF($D157="","",IFERROR(IF(VLOOKUP($D157,Lovbrudd!$A:$O,3,FALSE)="","",VLOOKUP($D157,Lovbrudd!$A:$O,3,FALSE)),""))</f>
        <v/>
      </c>
      <c r="G157" s="9" t="str">
        <f>IF($D157="","",IFERROR(IF(VLOOKUP($D157,Lovbrudd!$A:$O,4,FALSE)="","",VLOOKUP($D157,Lovbrudd!$A:$O,4,FALSE)),""))</f>
        <v/>
      </c>
      <c r="H157" s="27" t="str">
        <f>IF($D157="","",IFERROR(IF(VLOOKUP($D157,Lovbrudd!$A:$O,5,FALSE)="","",VLOOKUP($D157,Lovbrudd!$A:$O,5,FALSE)),""))</f>
        <v/>
      </c>
      <c r="I157" s="19"/>
      <c r="J157" s="9" t="str">
        <f>IF($G157="",F157,$F157+($G157*$I157))</f>
        <v/>
      </c>
    </row>
    <row r="158" spans="2:10" x14ac:dyDescent="0.25">
      <c r="B158" s="8" t="str">
        <f>IF($A158="","",IFERROR(IF(VLOOKUP($A158,Kamper!$A:$O,2,FALSE)="","",VLOOKUP($A158,Kamper!$A:$O,2,FALSE)),""))</f>
        <v/>
      </c>
      <c r="E158" s="8" t="str">
        <f>IF($D158="","",IFERROR(IF(VLOOKUP($D158,Lovbrudd!$A:$O,2,FALSE)="","",VLOOKUP($D158,Lovbrudd!$A:$O,2,FALSE)),""))</f>
        <v/>
      </c>
      <c r="F158" s="9" t="str">
        <f>IF($D158="","",IFERROR(IF(VLOOKUP($D158,Lovbrudd!$A:$O,3,FALSE)="","",VLOOKUP($D158,Lovbrudd!$A:$O,3,FALSE)),""))</f>
        <v/>
      </c>
      <c r="G158" s="9" t="str">
        <f>IF($D158="","",IFERROR(IF(VLOOKUP($D158,Lovbrudd!$A:$O,4,FALSE)="","",VLOOKUP($D158,Lovbrudd!$A:$O,4,FALSE)),""))</f>
        <v/>
      </c>
      <c r="H158" s="27" t="str">
        <f>IF($D158="","",IFERROR(IF(VLOOKUP($D158,Lovbrudd!$A:$O,5,FALSE)="","",VLOOKUP($D158,Lovbrudd!$A:$O,5,FALSE)),""))</f>
        <v/>
      </c>
      <c r="I158" s="19"/>
      <c r="J158" s="9" t="str">
        <f>IF($G158="",F158,$F158+($G158*$I158))</f>
        <v/>
      </c>
    </row>
    <row r="159" spans="2:10" x14ac:dyDescent="0.25">
      <c r="B159" s="8" t="str">
        <f>IF($A159="","",IFERROR(IF(VLOOKUP($A159,Kamper!$A:$O,2,FALSE)="","",VLOOKUP($A159,Kamper!$A:$O,2,FALSE)),""))</f>
        <v/>
      </c>
      <c r="E159" s="8" t="str">
        <f>IF($D159="","",IFERROR(IF(VLOOKUP($D159,Lovbrudd!$A:$O,2,FALSE)="","",VLOOKUP($D159,Lovbrudd!$A:$O,2,FALSE)),""))</f>
        <v/>
      </c>
      <c r="F159" s="9" t="str">
        <f>IF($D159="","",IFERROR(IF(VLOOKUP($D159,Lovbrudd!$A:$O,3,FALSE)="","",VLOOKUP($D159,Lovbrudd!$A:$O,3,FALSE)),""))</f>
        <v/>
      </c>
      <c r="G159" s="9" t="str">
        <f>IF($D159="","",IFERROR(IF(VLOOKUP($D159,Lovbrudd!$A:$O,4,FALSE)="","",VLOOKUP($D159,Lovbrudd!$A:$O,4,FALSE)),""))</f>
        <v/>
      </c>
      <c r="H159" s="27" t="str">
        <f>IF($D159="","",IFERROR(IF(VLOOKUP($D159,Lovbrudd!$A:$O,5,FALSE)="","",VLOOKUP($D159,Lovbrudd!$A:$O,5,FALSE)),""))</f>
        <v/>
      </c>
      <c r="I159" s="19"/>
      <c r="J159" s="9" t="str">
        <f>IF($G159="",F159,$F159+($G159*$I159))</f>
        <v/>
      </c>
    </row>
    <row r="160" spans="2:10" x14ac:dyDescent="0.25">
      <c r="B160" s="8" t="str">
        <f>IF($A160="","",IFERROR(IF(VLOOKUP($A160,Kamper!$A:$O,2,FALSE)="","",VLOOKUP($A160,Kamper!$A:$O,2,FALSE)),""))</f>
        <v/>
      </c>
      <c r="E160" s="8" t="str">
        <f>IF($D160="","",IFERROR(IF(VLOOKUP($D160,Lovbrudd!$A:$O,2,FALSE)="","",VLOOKUP($D160,Lovbrudd!$A:$O,2,FALSE)),""))</f>
        <v/>
      </c>
      <c r="F160" s="9" t="str">
        <f>IF($D160="","",IFERROR(IF(VLOOKUP($D160,Lovbrudd!$A:$O,3,FALSE)="","",VLOOKUP($D160,Lovbrudd!$A:$O,3,FALSE)),""))</f>
        <v/>
      </c>
      <c r="G160" s="9" t="str">
        <f>IF($D160="","",IFERROR(IF(VLOOKUP($D160,Lovbrudd!$A:$O,4,FALSE)="","",VLOOKUP($D160,Lovbrudd!$A:$O,4,FALSE)),""))</f>
        <v/>
      </c>
      <c r="H160" s="27" t="str">
        <f>IF($D160="","",IFERROR(IF(VLOOKUP($D160,Lovbrudd!$A:$O,5,FALSE)="","",VLOOKUP($D160,Lovbrudd!$A:$O,5,FALSE)),""))</f>
        <v/>
      </c>
      <c r="I160" s="19"/>
      <c r="J160" s="9" t="str">
        <f>IF($G160="",F160,$F160+($G160*$I160))</f>
        <v/>
      </c>
    </row>
    <row r="161" spans="2:10" x14ac:dyDescent="0.25">
      <c r="B161" s="8" t="str">
        <f>IF($A161="","",IFERROR(IF(VLOOKUP($A161,Kamper!$A:$O,2,FALSE)="","",VLOOKUP($A161,Kamper!$A:$O,2,FALSE)),""))</f>
        <v/>
      </c>
      <c r="E161" s="8" t="str">
        <f>IF($D161="","",IFERROR(IF(VLOOKUP($D161,Lovbrudd!$A:$O,2,FALSE)="","",VLOOKUP($D161,Lovbrudd!$A:$O,2,FALSE)),""))</f>
        <v/>
      </c>
      <c r="F161" s="9" t="str">
        <f>IF($D161="","",IFERROR(IF(VLOOKUP($D161,Lovbrudd!$A:$O,3,FALSE)="","",VLOOKUP($D161,Lovbrudd!$A:$O,3,FALSE)),""))</f>
        <v/>
      </c>
      <c r="G161" s="9" t="str">
        <f>IF($D161="","",IFERROR(IF(VLOOKUP($D161,Lovbrudd!$A:$O,4,FALSE)="","",VLOOKUP($D161,Lovbrudd!$A:$O,4,FALSE)),""))</f>
        <v/>
      </c>
      <c r="H161" s="27" t="str">
        <f>IF($D161="","",IFERROR(IF(VLOOKUP($D161,Lovbrudd!$A:$O,5,FALSE)="","",VLOOKUP($D161,Lovbrudd!$A:$O,5,FALSE)),""))</f>
        <v/>
      </c>
      <c r="I161" s="19"/>
      <c r="J161" s="9" t="str">
        <f>IF($G161="",F161,$F161+($G161*$I161))</f>
        <v/>
      </c>
    </row>
    <row r="162" spans="2:10" x14ac:dyDescent="0.25">
      <c r="B162" s="8" t="str">
        <f>IF($A162="","",IFERROR(IF(VLOOKUP($A162,Kamper!$A:$O,2,FALSE)="","",VLOOKUP($A162,Kamper!$A:$O,2,FALSE)),""))</f>
        <v/>
      </c>
      <c r="E162" s="8" t="str">
        <f>IF($D162="","",IFERROR(IF(VLOOKUP($D162,Lovbrudd!$A:$O,2,FALSE)="","",VLOOKUP($D162,Lovbrudd!$A:$O,2,FALSE)),""))</f>
        <v/>
      </c>
      <c r="F162" s="9" t="str">
        <f>IF($D162="","",IFERROR(IF(VLOOKUP($D162,Lovbrudd!$A:$O,3,FALSE)="","",VLOOKUP($D162,Lovbrudd!$A:$O,3,FALSE)),""))</f>
        <v/>
      </c>
      <c r="G162" s="9" t="str">
        <f>IF($D162="","",IFERROR(IF(VLOOKUP($D162,Lovbrudd!$A:$O,4,FALSE)="","",VLOOKUP($D162,Lovbrudd!$A:$O,4,FALSE)),""))</f>
        <v/>
      </c>
      <c r="H162" s="27" t="str">
        <f>IF($D162="","",IFERROR(IF(VLOOKUP($D162,Lovbrudd!$A:$O,5,FALSE)="","",VLOOKUP($D162,Lovbrudd!$A:$O,5,FALSE)),""))</f>
        <v/>
      </c>
      <c r="I162" s="19"/>
      <c r="J162" s="9" t="str">
        <f>IF($G162="",F162,$F162+($G162*$I162))</f>
        <v/>
      </c>
    </row>
    <row r="163" spans="2:10" x14ac:dyDescent="0.25">
      <c r="B163" s="8" t="str">
        <f>IF($A163="","",IFERROR(IF(VLOOKUP($A163,Kamper!$A:$O,2,FALSE)="","",VLOOKUP($A163,Kamper!$A:$O,2,FALSE)),""))</f>
        <v/>
      </c>
      <c r="E163" s="8" t="str">
        <f>IF($D163="","",IFERROR(IF(VLOOKUP($D163,Lovbrudd!$A:$O,2,FALSE)="","",VLOOKUP($D163,Lovbrudd!$A:$O,2,FALSE)),""))</f>
        <v/>
      </c>
      <c r="F163" s="9" t="str">
        <f>IF($D163="","",IFERROR(IF(VLOOKUP($D163,Lovbrudd!$A:$O,3,FALSE)="","",VLOOKUP($D163,Lovbrudd!$A:$O,3,FALSE)),""))</f>
        <v/>
      </c>
      <c r="G163" s="9" t="str">
        <f>IF($D163="","",IFERROR(IF(VLOOKUP($D163,Lovbrudd!$A:$O,4,FALSE)="","",VLOOKUP($D163,Lovbrudd!$A:$O,4,FALSE)),""))</f>
        <v/>
      </c>
      <c r="H163" s="27" t="str">
        <f>IF($D163="","",IFERROR(IF(VLOOKUP($D163,Lovbrudd!$A:$O,5,FALSE)="","",VLOOKUP($D163,Lovbrudd!$A:$O,5,FALSE)),""))</f>
        <v/>
      </c>
      <c r="I163" s="19"/>
      <c r="J163" s="9" t="str">
        <f>IF($G163="",F163,$F163+($G163*$I163))</f>
        <v/>
      </c>
    </row>
    <row r="164" spans="2:10" x14ac:dyDescent="0.25">
      <c r="B164" s="8" t="str">
        <f>IF($A164="","",IFERROR(IF(VLOOKUP($A164,Kamper!$A:$O,2,FALSE)="","",VLOOKUP($A164,Kamper!$A:$O,2,FALSE)),""))</f>
        <v/>
      </c>
      <c r="E164" s="8" t="str">
        <f>IF($D164="","",IFERROR(IF(VLOOKUP($D164,Lovbrudd!$A:$O,2,FALSE)="","",VLOOKUP($D164,Lovbrudd!$A:$O,2,FALSE)),""))</f>
        <v/>
      </c>
      <c r="F164" s="9" t="str">
        <f>IF($D164="","",IFERROR(IF(VLOOKUP($D164,Lovbrudd!$A:$O,3,FALSE)="","",VLOOKUP($D164,Lovbrudd!$A:$O,3,FALSE)),""))</f>
        <v/>
      </c>
      <c r="G164" s="9" t="str">
        <f>IF($D164="","",IFERROR(IF(VLOOKUP($D164,Lovbrudd!$A:$O,4,FALSE)="","",VLOOKUP($D164,Lovbrudd!$A:$O,4,FALSE)),""))</f>
        <v/>
      </c>
      <c r="H164" s="27" t="str">
        <f>IF($D164="","",IFERROR(IF(VLOOKUP($D164,Lovbrudd!$A:$O,5,FALSE)="","",VLOOKUP($D164,Lovbrudd!$A:$O,5,FALSE)),""))</f>
        <v/>
      </c>
      <c r="I164" s="19"/>
      <c r="J164" s="9" t="str">
        <f>IF($G164="",F164,$F164+($G164*$I164))</f>
        <v/>
      </c>
    </row>
    <row r="165" spans="2:10" x14ac:dyDescent="0.25">
      <c r="B165" s="8" t="str">
        <f>IF($A165="","",IFERROR(IF(VLOOKUP($A165,Kamper!$A:$O,2,FALSE)="","",VLOOKUP($A165,Kamper!$A:$O,2,FALSE)),""))</f>
        <v/>
      </c>
      <c r="E165" s="8" t="str">
        <f>IF($D165="","",IFERROR(IF(VLOOKUP($D165,Lovbrudd!$A:$O,2,FALSE)="","",VLOOKUP($D165,Lovbrudd!$A:$O,2,FALSE)),""))</f>
        <v/>
      </c>
      <c r="F165" s="9" t="str">
        <f>IF($D165="","",IFERROR(IF(VLOOKUP($D165,Lovbrudd!$A:$O,3,FALSE)="","",VLOOKUP($D165,Lovbrudd!$A:$O,3,FALSE)),""))</f>
        <v/>
      </c>
      <c r="G165" s="9" t="str">
        <f>IF($D165="","",IFERROR(IF(VLOOKUP($D165,Lovbrudd!$A:$O,4,FALSE)="","",VLOOKUP($D165,Lovbrudd!$A:$O,4,FALSE)),""))</f>
        <v/>
      </c>
      <c r="H165" s="27" t="str">
        <f>IF($D165="","",IFERROR(IF(VLOOKUP($D165,Lovbrudd!$A:$O,5,FALSE)="","",VLOOKUP($D165,Lovbrudd!$A:$O,5,FALSE)),""))</f>
        <v/>
      </c>
      <c r="I165" s="19"/>
      <c r="J165" s="9" t="str">
        <f>IF($G165="",F165,$F165+($G165*$I165))</f>
        <v/>
      </c>
    </row>
    <row r="166" spans="2:10" x14ac:dyDescent="0.25">
      <c r="B166" s="8" t="str">
        <f>IF($A166="","",IFERROR(IF(VLOOKUP($A166,Kamper!$A:$O,2,FALSE)="","",VLOOKUP($A166,Kamper!$A:$O,2,FALSE)),""))</f>
        <v/>
      </c>
      <c r="E166" s="8" t="str">
        <f>IF($D166="","",IFERROR(IF(VLOOKUP($D166,Lovbrudd!$A:$O,2,FALSE)="","",VLOOKUP($D166,Lovbrudd!$A:$O,2,FALSE)),""))</f>
        <v/>
      </c>
      <c r="F166" s="9" t="str">
        <f>IF($D166="","",IFERROR(IF(VLOOKUP($D166,Lovbrudd!$A:$O,3,FALSE)="","",VLOOKUP($D166,Lovbrudd!$A:$O,3,FALSE)),""))</f>
        <v/>
      </c>
      <c r="G166" s="9" t="str">
        <f>IF($D166="","",IFERROR(IF(VLOOKUP($D166,Lovbrudd!$A:$O,4,FALSE)="","",VLOOKUP($D166,Lovbrudd!$A:$O,4,FALSE)),""))</f>
        <v/>
      </c>
      <c r="H166" s="27" t="str">
        <f>IF($D166="","",IFERROR(IF(VLOOKUP($D166,Lovbrudd!$A:$O,5,FALSE)="","",VLOOKUP($D166,Lovbrudd!$A:$O,5,FALSE)),""))</f>
        <v/>
      </c>
      <c r="I166" s="19"/>
      <c r="J166" s="9" t="str">
        <f>IF($G166="",F166,$F166+($G166*$I166))</f>
        <v/>
      </c>
    </row>
    <row r="167" spans="2:10" x14ac:dyDescent="0.25">
      <c r="B167" s="8" t="str">
        <f>IF($A167="","",IFERROR(IF(VLOOKUP($A167,Kamper!$A:$O,2,FALSE)="","",VLOOKUP($A167,Kamper!$A:$O,2,FALSE)),""))</f>
        <v/>
      </c>
      <c r="E167" s="8" t="str">
        <f>IF($D167="","",IFERROR(IF(VLOOKUP($D167,Lovbrudd!$A:$O,2,FALSE)="","",VLOOKUP($D167,Lovbrudd!$A:$O,2,FALSE)),""))</f>
        <v/>
      </c>
      <c r="F167" s="9" t="str">
        <f>IF($D167="","",IFERROR(IF(VLOOKUP($D167,Lovbrudd!$A:$O,3,FALSE)="","",VLOOKUP($D167,Lovbrudd!$A:$O,3,FALSE)),""))</f>
        <v/>
      </c>
      <c r="G167" s="9" t="str">
        <f>IF($D167="","",IFERROR(IF(VLOOKUP($D167,Lovbrudd!$A:$O,4,FALSE)="","",VLOOKUP($D167,Lovbrudd!$A:$O,4,FALSE)),""))</f>
        <v/>
      </c>
      <c r="H167" s="27" t="str">
        <f>IF($D167="","",IFERROR(IF(VLOOKUP($D167,Lovbrudd!$A:$O,5,FALSE)="","",VLOOKUP($D167,Lovbrudd!$A:$O,5,FALSE)),""))</f>
        <v/>
      </c>
      <c r="I167" s="19"/>
      <c r="J167" s="9" t="str">
        <f>IF($G167="",F167,$F167+($G167*$I167))</f>
        <v/>
      </c>
    </row>
    <row r="168" spans="2:10" x14ac:dyDescent="0.25">
      <c r="B168" s="8" t="str">
        <f>IF($A168="","",IFERROR(IF(VLOOKUP($A168,Kamper!$A:$O,2,FALSE)="","",VLOOKUP($A168,Kamper!$A:$O,2,FALSE)),""))</f>
        <v/>
      </c>
      <c r="E168" s="8" t="str">
        <f>IF($D168="","",IFERROR(IF(VLOOKUP($D168,Lovbrudd!$A:$O,2,FALSE)="","",VLOOKUP($D168,Lovbrudd!$A:$O,2,FALSE)),""))</f>
        <v/>
      </c>
      <c r="F168" s="9" t="str">
        <f>IF($D168="","",IFERROR(IF(VLOOKUP($D168,Lovbrudd!$A:$O,3,FALSE)="","",VLOOKUP($D168,Lovbrudd!$A:$O,3,FALSE)),""))</f>
        <v/>
      </c>
      <c r="G168" s="9" t="str">
        <f>IF($D168="","",IFERROR(IF(VLOOKUP($D168,Lovbrudd!$A:$O,4,FALSE)="","",VLOOKUP($D168,Lovbrudd!$A:$O,4,FALSE)),""))</f>
        <v/>
      </c>
      <c r="H168" s="27" t="str">
        <f>IF($D168="","",IFERROR(IF(VLOOKUP($D168,Lovbrudd!$A:$O,5,FALSE)="","",VLOOKUP($D168,Lovbrudd!$A:$O,5,FALSE)),""))</f>
        <v/>
      </c>
      <c r="I168" s="19"/>
      <c r="J168" s="9" t="str">
        <f>IF($G168="",F168,$F168+($G168*$I168))</f>
        <v/>
      </c>
    </row>
    <row r="169" spans="2:10" x14ac:dyDescent="0.25">
      <c r="B169" s="8" t="str">
        <f>IF($A169="","",IFERROR(IF(VLOOKUP($A169,Kamper!$A:$O,2,FALSE)="","",VLOOKUP($A169,Kamper!$A:$O,2,FALSE)),""))</f>
        <v/>
      </c>
      <c r="E169" s="8" t="str">
        <f>IF($D169="","",IFERROR(IF(VLOOKUP($D169,Lovbrudd!$A:$O,2,FALSE)="","",VLOOKUP($D169,Lovbrudd!$A:$O,2,FALSE)),""))</f>
        <v/>
      </c>
      <c r="F169" s="9" t="str">
        <f>IF($D169="","",IFERROR(IF(VLOOKUP($D169,Lovbrudd!$A:$O,3,FALSE)="","",VLOOKUP($D169,Lovbrudd!$A:$O,3,FALSE)),""))</f>
        <v/>
      </c>
      <c r="G169" s="9" t="str">
        <f>IF($D169="","",IFERROR(IF(VLOOKUP($D169,Lovbrudd!$A:$O,4,FALSE)="","",VLOOKUP($D169,Lovbrudd!$A:$O,4,FALSE)),""))</f>
        <v/>
      </c>
      <c r="H169" s="27" t="str">
        <f>IF($D169="","",IFERROR(IF(VLOOKUP($D169,Lovbrudd!$A:$O,5,FALSE)="","",VLOOKUP($D169,Lovbrudd!$A:$O,5,FALSE)),""))</f>
        <v/>
      </c>
      <c r="I169" s="19"/>
      <c r="J169" s="9" t="str">
        <f>IF($G169="",F169,$F169+($G169*$I169))</f>
        <v/>
      </c>
    </row>
    <row r="170" spans="2:10" x14ac:dyDescent="0.25">
      <c r="B170" s="8" t="str">
        <f>IF($A170="","",IFERROR(IF(VLOOKUP($A170,Kamper!$A:$O,2,FALSE)="","",VLOOKUP($A170,Kamper!$A:$O,2,FALSE)),""))</f>
        <v/>
      </c>
      <c r="E170" s="8" t="str">
        <f>IF($D170="","",IFERROR(IF(VLOOKUP($D170,Lovbrudd!$A:$O,2,FALSE)="","",VLOOKUP($D170,Lovbrudd!$A:$O,2,FALSE)),""))</f>
        <v/>
      </c>
      <c r="F170" s="9" t="str">
        <f>IF($D170="","",IFERROR(IF(VLOOKUP($D170,Lovbrudd!$A:$O,3,FALSE)="","",VLOOKUP($D170,Lovbrudd!$A:$O,3,FALSE)),""))</f>
        <v/>
      </c>
      <c r="G170" s="9" t="str">
        <f>IF($D170="","",IFERROR(IF(VLOOKUP($D170,Lovbrudd!$A:$O,4,FALSE)="","",VLOOKUP($D170,Lovbrudd!$A:$O,4,FALSE)),""))</f>
        <v/>
      </c>
      <c r="H170" s="27" t="str">
        <f>IF($D170="","",IFERROR(IF(VLOOKUP($D170,Lovbrudd!$A:$O,5,FALSE)="","",VLOOKUP($D170,Lovbrudd!$A:$O,5,FALSE)),""))</f>
        <v/>
      </c>
      <c r="I170" s="19"/>
      <c r="J170" s="9" t="str">
        <f>IF($G170="",F170,$F170+($G170*$I170))</f>
        <v/>
      </c>
    </row>
    <row r="171" spans="2:10" x14ac:dyDescent="0.25">
      <c r="B171" s="8" t="str">
        <f>IF($A171="","",IFERROR(IF(VLOOKUP($A171,Kamper!$A:$O,2,FALSE)="","",VLOOKUP($A171,Kamper!$A:$O,2,FALSE)),""))</f>
        <v/>
      </c>
      <c r="E171" s="8" t="str">
        <f>IF($D171="","",IFERROR(IF(VLOOKUP($D171,Lovbrudd!$A:$O,2,FALSE)="","",VLOOKUP($D171,Lovbrudd!$A:$O,2,FALSE)),""))</f>
        <v/>
      </c>
      <c r="F171" s="9" t="str">
        <f>IF($D171="","",IFERROR(IF(VLOOKUP($D171,Lovbrudd!$A:$O,3,FALSE)="","",VLOOKUP($D171,Lovbrudd!$A:$O,3,FALSE)),""))</f>
        <v/>
      </c>
      <c r="G171" s="9" t="str">
        <f>IF($D171="","",IFERROR(IF(VLOOKUP($D171,Lovbrudd!$A:$O,4,FALSE)="","",VLOOKUP($D171,Lovbrudd!$A:$O,4,FALSE)),""))</f>
        <v/>
      </c>
      <c r="H171" s="27" t="str">
        <f>IF($D171="","",IFERROR(IF(VLOOKUP($D171,Lovbrudd!$A:$O,5,FALSE)="","",VLOOKUP($D171,Lovbrudd!$A:$O,5,FALSE)),""))</f>
        <v/>
      </c>
      <c r="I171" s="19"/>
      <c r="J171" s="9" t="str">
        <f>IF($G171="",F171,$F171+($G171*$I171))</f>
        <v/>
      </c>
    </row>
    <row r="172" spans="2:10" x14ac:dyDescent="0.25">
      <c r="B172" s="8" t="str">
        <f>IF($A172="","",IFERROR(IF(VLOOKUP($A172,Kamper!$A:$O,2,FALSE)="","",VLOOKUP($A172,Kamper!$A:$O,2,FALSE)),""))</f>
        <v/>
      </c>
      <c r="E172" s="8" t="str">
        <f>IF($D172="","",IFERROR(IF(VLOOKUP($D172,Lovbrudd!$A:$O,2,FALSE)="","",VLOOKUP($D172,Lovbrudd!$A:$O,2,FALSE)),""))</f>
        <v/>
      </c>
      <c r="F172" s="9" t="str">
        <f>IF($D172="","",IFERROR(IF(VLOOKUP($D172,Lovbrudd!$A:$O,3,FALSE)="","",VLOOKUP($D172,Lovbrudd!$A:$O,3,FALSE)),""))</f>
        <v/>
      </c>
      <c r="G172" s="9" t="str">
        <f>IF($D172="","",IFERROR(IF(VLOOKUP($D172,Lovbrudd!$A:$O,4,FALSE)="","",VLOOKUP($D172,Lovbrudd!$A:$O,4,FALSE)),""))</f>
        <v/>
      </c>
      <c r="H172" s="27" t="str">
        <f>IF($D172="","",IFERROR(IF(VLOOKUP($D172,Lovbrudd!$A:$O,5,FALSE)="","",VLOOKUP($D172,Lovbrudd!$A:$O,5,FALSE)),""))</f>
        <v/>
      </c>
      <c r="I172" s="19"/>
      <c r="J172" s="9" t="str">
        <f>IF($G172="",F172,$F172+($G172*$I172))</f>
        <v/>
      </c>
    </row>
    <row r="173" spans="2:10" x14ac:dyDescent="0.25">
      <c r="B173" s="8" t="str">
        <f>IF($A173="","",IFERROR(IF(VLOOKUP($A173,Kamper!$A:$O,2,FALSE)="","",VLOOKUP($A173,Kamper!$A:$O,2,FALSE)),""))</f>
        <v/>
      </c>
      <c r="E173" s="8" t="str">
        <f>IF($D173="","",IFERROR(IF(VLOOKUP($D173,Lovbrudd!$A:$O,2,FALSE)="","",VLOOKUP($D173,Lovbrudd!$A:$O,2,FALSE)),""))</f>
        <v/>
      </c>
      <c r="F173" s="9" t="str">
        <f>IF($D173="","",IFERROR(IF(VLOOKUP($D173,Lovbrudd!$A:$O,3,FALSE)="","",VLOOKUP($D173,Lovbrudd!$A:$O,3,FALSE)),""))</f>
        <v/>
      </c>
      <c r="G173" s="9" t="str">
        <f>IF($D173="","",IFERROR(IF(VLOOKUP($D173,Lovbrudd!$A:$O,4,FALSE)="","",VLOOKUP($D173,Lovbrudd!$A:$O,4,FALSE)),""))</f>
        <v/>
      </c>
      <c r="H173" s="27" t="str">
        <f>IF($D173="","",IFERROR(IF(VLOOKUP($D173,Lovbrudd!$A:$O,5,FALSE)="","",VLOOKUP($D173,Lovbrudd!$A:$O,5,FALSE)),""))</f>
        <v/>
      </c>
      <c r="I173" s="19"/>
      <c r="J173" s="9" t="str">
        <f>IF($G173="",F173,$F173+($G173*$I173))</f>
        <v/>
      </c>
    </row>
    <row r="174" spans="2:10" x14ac:dyDescent="0.25">
      <c r="B174" s="8" t="str">
        <f>IF($A174="","",IFERROR(IF(VLOOKUP($A174,Kamper!$A:$O,2,FALSE)="","",VLOOKUP($A174,Kamper!$A:$O,2,FALSE)),""))</f>
        <v/>
      </c>
      <c r="E174" s="8" t="str">
        <f>IF($D174="","",IFERROR(IF(VLOOKUP($D174,Lovbrudd!$A:$O,2,FALSE)="","",VLOOKUP($D174,Lovbrudd!$A:$O,2,FALSE)),""))</f>
        <v/>
      </c>
      <c r="F174" s="9" t="str">
        <f>IF($D174="","",IFERROR(IF(VLOOKUP($D174,Lovbrudd!$A:$O,3,FALSE)="","",VLOOKUP($D174,Lovbrudd!$A:$O,3,FALSE)),""))</f>
        <v/>
      </c>
      <c r="G174" s="9" t="str">
        <f>IF($D174="","",IFERROR(IF(VLOOKUP($D174,Lovbrudd!$A:$O,4,FALSE)="","",VLOOKUP($D174,Lovbrudd!$A:$O,4,FALSE)),""))</f>
        <v/>
      </c>
      <c r="H174" s="27" t="str">
        <f>IF($D174="","",IFERROR(IF(VLOOKUP($D174,Lovbrudd!$A:$O,5,FALSE)="","",VLOOKUP($D174,Lovbrudd!$A:$O,5,FALSE)),""))</f>
        <v/>
      </c>
      <c r="I174" s="19"/>
      <c r="J174" s="9" t="str">
        <f>IF($G174="",F174,$F174+($G174*$I174))</f>
        <v/>
      </c>
    </row>
    <row r="175" spans="2:10" x14ac:dyDescent="0.25">
      <c r="B175" s="8" t="str">
        <f>IF($A175="","",IFERROR(IF(VLOOKUP($A175,Kamper!$A:$O,2,FALSE)="","",VLOOKUP($A175,Kamper!$A:$O,2,FALSE)),""))</f>
        <v/>
      </c>
      <c r="E175" s="8" t="str">
        <f>IF($D175="","",IFERROR(IF(VLOOKUP($D175,Lovbrudd!$A:$O,2,FALSE)="","",VLOOKUP($D175,Lovbrudd!$A:$O,2,FALSE)),""))</f>
        <v/>
      </c>
      <c r="F175" s="9" t="str">
        <f>IF($D175="","",IFERROR(IF(VLOOKUP($D175,Lovbrudd!$A:$O,3,FALSE)="","",VLOOKUP($D175,Lovbrudd!$A:$O,3,FALSE)),""))</f>
        <v/>
      </c>
      <c r="G175" s="9" t="str">
        <f>IF($D175="","",IFERROR(IF(VLOOKUP($D175,Lovbrudd!$A:$O,4,FALSE)="","",VLOOKUP($D175,Lovbrudd!$A:$O,4,FALSE)),""))</f>
        <v/>
      </c>
      <c r="H175" s="27" t="str">
        <f>IF($D175="","",IFERROR(IF(VLOOKUP($D175,Lovbrudd!$A:$O,5,FALSE)="","",VLOOKUP($D175,Lovbrudd!$A:$O,5,FALSE)),""))</f>
        <v/>
      </c>
      <c r="I175" s="19"/>
      <c r="J175" s="9" t="str">
        <f>IF($G175="",F175,$F175+($G175*$I175))</f>
        <v/>
      </c>
    </row>
    <row r="176" spans="2:10" x14ac:dyDescent="0.25">
      <c r="B176" s="8" t="str">
        <f>IF($A176="","",IFERROR(IF(VLOOKUP($A176,Kamper!$A:$O,2,FALSE)="","",VLOOKUP($A176,Kamper!$A:$O,2,FALSE)),""))</f>
        <v/>
      </c>
      <c r="E176" s="8" t="str">
        <f>IF($D176="","",IFERROR(IF(VLOOKUP($D176,Lovbrudd!$A:$O,2,FALSE)="","",VLOOKUP($D176,Lovbrudd!$A:$O,2,FALSE)),""))</f>
        <v/>
      </c>
      <c r="F176" s="9" t="str">
        <f>IF($D176="","",IFERROR(IF(VLOOKUP($D176,Lovbrudd!$A:$O,3,FALSE)="","",VLOOKUP($D176,Lovbrudd!$A:$O,3,FALSE)),""))</f>
        <v/>
      </c>
      <c r="G176" s="9" t="str">
        <f>IF($D176="","",IFERROR(IF(VLOOKUP($D176,Lovbrudd!$A:$O,4,FALSE)="","",VLOOKUP($D176,Lovbrudd!$A:$O,4,FALSE)),""))</f>
        <v/>
      </c>
      <c r="H176" s="27" t="str">
        <f>IF($D176="","",IFERROR(IF(VLOOKUP($D176,Lovbrudd!$A:$O,5,FALSE)="","",VLOOKUP($D176,Lovbrudd!$A:$O,5,FALSE)),""))</f>
        <v/>
      </c>
      <c r="I176" s="19"/>
      <c r="J176" s="9" t="str">
        <f>IF($G176="",F176,$F176+($G176*$I176))</f>
        <v/>
      </c>
    </row>
    <row r="177" spans="2:10" x14ac:dyDescent="0.25">
      <c r="B177" s="8" t="str">
        <f>IF($A177="","",IFERROR(IF(VLOOKUP($A177,Kamper!$A:$O,2,FALSE)="","",VLOOKUP($A177,Kamper!$A:$O,2,FALSE)),""))</f>
        <v/>
      </c>
      <c r="E177" s="8" t="str">
        <f>IF($D177="","",IFERROR(IF(VLOOKUP($D177,Lovbrudd!$A:$O,2,FALSE)="","",VLOOKUP($D177,Lovbrudd!$A:$O,2,FALSE)),""))</f>
        <v/>
      </c>
      <c r="F177" s="9" t="str">
        <f>IF($D177="","",IFERROR(IF(VLOOKUP($D177,Lovbrudd!$A:$O,3,FALSE)="","",VLOOKUP($D177,Lovbrudd!$A:$O,3,FALSE)),""))</f>
        <v/>
      </c>
      <c r="G177" s="9" t="str">
        <f>IF($D177="","",IFERROR(IF(VLOOKUP($D177,Lovbrudd!$A:$O,4,FALSE)="","",VLOOKUP($D177,Lovbrudd!$A:$O,4,FALSE)),""))</f>
        <v/>
      </c>
      <c r="H177" s="27" t="str">
        <f>IF($D177="","",IFERROR(IF(VLOOKUP($D177,Lovbrudd!$A:$O,5,FALSE)="","",VLOOKUP($D177,Lovbrudd!$A:$O,5,FALSE)),""))</f>
        <v/>
      </c>
      <c r="I177" s="19"/>
      <c r="J177" s="9" t="str">
        <f>IF($G177="",F177,$F177+($G177*$I177))</f>
        <v/>
      </c>
    </row>
    <row r="178" spans="2:10" x14ac:dyDescent="0.25">
      <c r="B178" s="8" t="str">
        <f>IF($A178="","",IFERROR(IF(VLOOKUP($A178,Kamper!$A:$O,2,FALSE)="","",VLOOKUP($A178,Kamper!$A:$O,2,FALSE)),""))</f>
        <v/>
      </c>
      <c r="E178" s="8" t="str">
        <f>IF($D178="","",IFERROR(IF(VLOOKUP($D178,Lovbrudd!$A:$O,2,FALSE)="","",VLOOKUP($D178,Lovbrudd!$A:$O,2,FALSE)),""))</f>
        <v/>
      </c>
      <c r="F178" s="9" t="str">
        <f>IF($D178="","",IFERROR(IF(VLOOKUP($D178,Lovbrudd!$A:$O,3,FALSE)="","",VLOOKUP($D178,Lovbrudd!$A:$O,3,FALSE)),""))</f>
        <v/>
      </c>
      <c r="G178" s="9" t="str">
        <f>IF($D178="","",IFERROR(IF(VLOOKUP($D178,Lovbrudd!$A:$O,4,FALSE)="","",VLOOKUP($D178,Lovbrudd!$A:$O,4,FALSE)),""))</f>
        <v/>
      </c>
      <c r="H178" s="27" t="str">
        <f>IF($D178="","",IFERROR(IF(VLOOKUP($D178,Lovbrudd!$A:$O,5,FALSE)="","",VLOOKUP($D178,Lovbrudd!$A:$O,5,FALSE)),""))</f>
        <v/>
      </c>
      <c r="I178" s="19"/>
      <c r="J178" s="9" t="str">
        <f>IF($G178="",F178,$F178+($G178*$I178))</f>
        <v/>
      </c>
    </row>
    <row r="179" spans="2:10" x14ac:dyDescent="0.25">
      <c r="B179" s="8" t="str">
        <f>IF($A179="","",IFERROR(IF(VLOOKUP($A179,Kamper!$A:$O,2,FALSE)="","",VLOOKUP($A179,Kamper!$A:$O,2,FALSE)),""))</f>
        <v/>
      </c>
      <c r="E179" s="8" t="str">
        <f>IF($D179="","",IFERROR(IF(VLOOKUP($D179,Lovbrudd!$A:$O,2,FALSE)="","",VLOOKUP($D179,Lovbrudd!$A:$O,2,FALSE)),""))</f>
        <v/>
      </c>
      <c r="F179" s="9" t="str">
        <f>IF($D179="","",IFERROR(IF(VLOOKUP($D179,Lovbrudd!$A:$O,3,FALSE)="","",VLOOKUP($D179,Lovbrudd!$A:$O,3,FALSE)),""))</f>
        <v/>
      </c>
      <c r="G179" s="9" t="str">
        <f>IF($D179="","",IFERROR(IF(VLOOKUP($D179,Lovbrudd!$A:$O,4,FALSE)="","",VLOOKUP($D179,Lovbrudd!$A:$O,4,FALSE)),""))</f>
        <v/>
      </c>
      <c r="H179" s="27" t="str">
        <f>IF($D179="","",IFERROR(IF(VLOOKUP($D179,Lovbrudd!$A:$O,5,FALSE)="","",VLOOKUP($D179,Lovbrudd!$A:$O,5,FALSE)),""))</f>
        <v/>
      </c>
      <c r="I179" s="19"/>
      <c r="J179" s="9" t="str">
        <f>IF($G179="",F179,$F179+($G179*$I179))</f>
        <v/>
      </c>
    </row>
    <row r="180" spans="2:10" x14ac:dyDescent="0.25">
      <c r="B180" s="8" t="str">
        <f>IF($A180="","",IFERROR(IF(VLOOKUP($A180,Kamper!$A:$O,2,FALSE)="","",VLOOKUP($A180,Kamper!$A:$O,2,FALSE)),""))</f>
        <v/>
      </c>
      <c r="E180" s="8" t="str">
        <f>IF($D180="","",IFERROR(IF(VLOOKUP($D180,Lovbrudd!$A:$O,2,FALSE)="","",VLOOKUP($D180,Lovbrudd!$A:$O,2,FALSE)),""))</f>
        <v/>
      </c>
      <c r="F180" s="9" t="str">
        <f>IF($D180="","",IFERROR(IF(VLOOKUP($D180,Lovbrudd!$A:$O,3,FALSE)="","",VLOOKUP($D180,Lovbrudd!$A:$O,3,FALSE)),""))</f>
        <v/>
      </c>
      <c r="G180" s="9" t="str">
        <f>IF($D180="","",IFERROR(IF(VLOOKUP($D180,Lovbrudd!$A:$O,4,FALSE)="","",VLOOKUP($D180,Lovbrudd!$A:$O,4,FALSE)),""))</f>
        <v/>
      </c>
      <c r="H180" s="27" t="str">
        <f>IF($D180="","",IFERROR(IF(VLOOKUP($D180,Lovbrudd!$A:$O,5,FALSE)="","",VLOOKUP($D180,Lovbrudd!$A:$O,5,FALSE)),""))</f>
        <v/>
      </c>
      <c r="I180" s="19"/>
      <c r="J180" s="9" t="str">
        <f>IF($G180="",F180,$F180+($G180*$I180))</f>
        <v/>
      </c>
    </row>
    <row r="181" spans="2:10" x14ac:dyDescent="0.25">
      <c r="B181" s="8" t="str">
        <f>IF($A181="","",IFERROR(IF(VLOOKUP($A181,Kamper!$A:$O,2,FALSE)="","",VLOOKUP($A181,Kamper!$A:$O,2,FALSE)),""))</f>
        <v/>
      </c>
      <c r="E181" s="8" t="str">
        <f>IF($D181="","",IFERROR(IF(VLOOKUP($D181,Lovbrudd!$A:$O,2,FALSE)="","",VLOOKUP($D181,Lovbrudd!$A:$O,2,FALSE)),""))</f>
        <v/>
      </c>
      <c r="F181" s="9" t="str">
        <f>IF($D181="","",IFERROR(IF(VLOOKUP($D181,Lovbrudd!$A:$O,3,FALSE)="","",VLOOKUP($D181,Lovbrudd!$A:$O,3,FALSE)),""))</f>
        <v/>
      </c>
      <c r="G181" s="9" t="str">
        <f>IF($D181="","",IFERROR(IF(VLOOKUP($D181,Lovbrudd!$A:$O,4,FALSE)="","",VLOOKUP($D181,Lovbrudd!$A:$O,4,FALSE)),""))</f>
        <v/>
      </c>
      <c r="H181" s="27" t="str">
        <f>IF($D181="","",IFERROR(IF(VLOOKUP($D181,Lovbrudd!$A:$O,5,FALSE)="","",VLOOKUP($D181,Lovbrudd!$A:$O,5,FALSE)),""))</f>
        <v/>
      </c>
      <c r="I181" s="19"/>
      <c r="J181" s="9" t="str">
        <f>IF($G181="",F181,$F181+($G181*$I181))</f>
        <v/>
      </c>
    </row>
    <row r="182" spans="2:10" x14ac:dyDescent="0.25">
      <c r="B182" s="8" t="str">
        <f>IF($A182="","",IFERROR(IF(VLOOKUP($A182,Kamper!$A:$O,2,FALSE)="","",VLOOKUP($A182,Kamper!$A:$O,2,FALSE)),""))</f>
        <v/>
      </c>
      <c r="E182" s="8" t="str">
        <f>IF($D182="","",IFERROR(IF(VLOOKUP($D182,Lovbrudd!$A:$O,2,FALSE)="","",VLOOKUP($D182,Lovbrudd!$A:$O,2,FALSE)),""))</f>
        <v/>
      </c>
      <c r="F182" s="9" t="str">
        <f>IF($D182="","",IFERROR(IF(VLOOKUP($D182,Lovbrudd!$A:$O,3,FALSE)="","",VLOOKUP($D182,Lovbrudd!$A:$O,3,FALSE)),""))</f>
        <v/>
      </c>
      <c r="G182" s="9" t="str">
        <f>IF($D182="","",IFERROR(IF(VLOOKUP($D182,Lovbrudd!$A:$O,4,FALSE)="","",VLOOKUP($D182,Lovbrudd!$A:$O,4,FALSE)),""))</f>
        <v/>
      </c>
      <c r="H182" s="27" t="str">
        <f>IF($D182="","",IFERROR(IF(VLOOKUP($D182,Lovbrudd!$A:$O,5,FALSE)="","",VLOOKUP($D182,Lovbrudd!$A:$O,5,FALSE)),""))</f>
        <v/>
      </c>
      <c r="I182" s="19"/>
      <c r="J182" s="9" t="str">
        <f>IF($G182="",F182,$F182+($G182*$I182))</f>
        <v/>
      </c>
    </row>
    <row r="183" spans="2:10" x14ac:dyDescent="0.25">
      <c r="B183" s="8" t="str">
        <f>IF($A183="","",IFERROR(IF(VLOOKUP($A183,Kamper!$A:$O,2,FALSE)="","",VLOOKUP($A183,Kamper!$A:$O,2,FALSE)),""))</f>
        <v/>
      </c>
      <c r="E183" s="8" t="str">
        <f>IF($D183="","",IFERROR(IF(VLOOKUP($D183,Lovbrudd!$A:$O,2,FALSE)="","",VLOOKUP($D183,Lovbrudd!$A:$O,2,FALSE)),""))</f>
        <v/>
      </c>
      <c r="F183" s="9" t="str">
        <f>IF($D183="","",IFERROR(IF(VLOOKUP($D183,Lovbrudd!$A:$O,3,FALSE)="","",VLOOKUP($D183,Lovbrudd!$A:$O,3,FALSE)),""))</f>
        <v/>
      </c>
      <c r="G183" s="9" t="str">
        <f>IF($D183="","",IFERROR(IF(VLOOKUP($D183,Lovbrudd!$A:$O,4,FALSE)="","",VLOOKUP($D183,Lovbrudd!$A:$O,4,FALSE)),""))</f>
        <v/>
      </c>
      <c r="H183" s="27" t="str">
        <f>IF($D183="","",IFERROR(IF(VLOOKUP($D183,Lovbrudd!$A:$O,5,FALSE)="","",VLOOKUP($D183,Lovbrudd!$A:$O,5,FALSE)),""))</f>
        <v/>
      </c>
      <c r="I183" s="19"/>
      <c r="J183" s="9" t="str">
        <f>IF($G183="",F183,$F183+($G183*$I183))</f>
        <v/>
      </c>
    </row>
    <row r="184" spans="2:10" x14ac:dyDescent="0.25">
      <c r="B184" s="8" t="str">
        <f>IF($A184="","",IFERROR(IF(VLOOKUP($A184,Kamper!$A:$O,2,FALSE)="","",VLOOKUP($A184,Kamper!$A:$O,2,FALSE)),""))</f>
        <v/>
      </c>
      <c r="E184" s="8" t="str">
        <f>IF($D184="","",IFERROR(IF(VLOOKUP($D184,Lovbrudd!$A:$O,2,FALSE)="","",VLOOKUP($D184,Lovbrudd!$A:$O,2,FALSE)),""))</f>
        <v/>
      </c>
      <c r="F184" s="9" t="str">
        <f>IF($D184="","",IFERROR(IF(VLOOKUP($D184,Lovbrudd!$A:$O,3,FALSE)="","",VLOOKUP($D184,Lovbrudd!$A:$O,3,FALSE)),""))</f>
        <v/>
      </c>
      <c r="G184" s="9" t="str">
        <f>IF($D184="","",IFERROR(IF(VLOOKUP($D184,Lovbrudd!$A:$O,4,FALSE)="","",VLOOKUP($D184,Lovbrudd!$A:$O,4,FALSE)),""))</f>
        <v/>
      </c>
      <c r="H184" s="27" t="str">
        <f>IF($D184="","",IFERROR(IF(VLOOKUP($D184,Lovbrudd!$A:$O,5,FALSE)="","",VLOOKUP($D184,Lovbrudd!$A:$O,5,FALSE)),""))</f>
        <v/>
      </c>
      <c r="I184" s="19"/>
      <c r="J184" s="9" t="str">
        <f>IF($G184="",F184,$F184+($G184*$I184))</f>
        <v/>
      </c>
    </row>
    <row r="185" spans="2:10" x14ac:dyDescent="0.25">
      <c r="B185" s="8" t="str">
        <f>IF($A185="","",IFERROR(IF(VLOOKUP($A185,Kamper!$A:$O,2,FALSE)="","",VLOOKUP($A185,Kamper!$A:$O,2,FALSE)),""))</f>
        <v/>
      </c>
      <c r="E185" s="8" t="str">
        <f>IF($D185="","",IFERROR(IF(VLOOKUP($D185,Lovbrudd!$A:$O,2,FALSE)="","",VLOOKUP($D185,Lovbrudd!$A:$O,2,FALSE)),""))</f>
        <v/>
      </c>
      <c r="F185" s="9" t="str">
        <f>IF($D185="","",IFERROR(IF(VLOOKUP($D185,Lovbrudd!$A:$O,3,FALSE)="","",VLOOKUP($D185,Lovbrudd!$A:$O,3,FALSE)),""))</f>
        <v/>
      </c>
      <c r="G185" s="9" t="str">
        <f>IF($D185="","",IFERROR(IF(VLOOKUP($D185,Lovbrudd!$A:$O,4,FALSE)="","",VLOOKUP($D185,Lovbrudd!$A:$O,4,FALSE)),""))</f>
        <v/>
      </c>
      <c r="H185" s="27" t="str">
        <f>IF($D185="","",IFERROR(IF(VLOOKUP($D185,Lovbrudd!$A:$O,5,FALSE)="","",VLOOKUP($D185,Lovbrudd!$A:$O,5,FALSE)),""))</f>
        <v/>
      </c>
      <c r="I185" s="19"/>
      <c r="J185" s="9" t="str">
        <f>IF($G185="",F185,$F185+($G185*$I185))</f>
        <v/>
      </c>
    </row>
    <row r="186" spans="2:10" x14ac:dyDescent="0.25">
      <c r="B186" s="8" t="str">
        <f>IF($A186="","",IFERROR(IF(VLOOKUP($A186,Kamper!$A:$O,2,FALSE)="","",VLOOKUP($A186,Kamper!$A:$O,2,FALSE)),""))</f>
        <v/>
      </c>
      <c r="E186" s="8" t="str">
        <f>IF($D186="","",IFERROR(IF(VLOOKUP($D186,Lovbrudd!$A:$O,2,FALSE)="","",VLOOKUP($D186,Lovbrudd!$A:$O,2,FALSE)),""))</f>
        <v/>
      </c>
      <c r="F186" s="9" t="str">
        <f>IF($D186="","",IFERROR(IF(VLOOKUP($D186,Lovbrudd!$A:$O,3,FALSE)="","",VLOOKUP($D186,Lovbrudd!$A:$O,3,FALSE)),""))</f>
        <v/>
      </c>
      <c r="G186" s="9" t="str">
        <f>IF($D186="","",IFERROR(IF(VLOOKUP($D186,Lovbrudd!$A:$O,4,FALSE)="","",VLOOKUP($D186,Lovbrudd!$A:$O,4,FALSE)),""))</f>
        <v/>
      </c>
      <c r="H186" s="27" t="str">
        <f>IF($D186="","",IFERROR(IF(VLOOKUP($D186,Lovbrudd!$A:$O,5,FALSE)="","",VLOOKUP($D186,Lovbrudd!$A:$O,5,FALSE)),""))</f>
        <v/>
      </c>
      <c r="I186" s="19"/>
      <c r="J186" s="9" t="str">
        <f>IF($G186="",F186,$F186+($G186*$I186))</f>
        <v/>
      </c>
    </row>
    <row r="187" spans="2:10" x14ac:dyDescent="0.25">
      <c r="B187" s="8" t="str">
        <f>IF($A187="","",IFERROR(IF(VLOOKUP($A187,Kamper!$A:$O,2,FALSE)="","",VLOOKUP($A187,Kamper!$A:$O,2,FALSE)),""))</f>
        <v/>
      </c>
      <c r="E187" s="8" t="str">
        <f>IF($D187="","",IFERROR(IF(VLOOKUP($D187,Lovbrudd!$A:$O,2,FALSE)="","",VLOOKUP($D187,Lovbrudd!$A:$O,2,FALSE)),""))</f>
        <v/>
      </c>
      <c r="F187" s="9" t="str">
        <f>IF($D187="","",IFERROR(IF(VLOOKUP($D187,Lovbrudd!$A:$O,3,FALSE)="","",VLOOKUP($D187,Lovbrudd!$A:$O,3,FALSE)),""))</f>
        <v/>
      </c>
      <c r="G187" s="9" t="str">
        <f>IF($D187="","",IFERROR(IF(VLOOKUP($D187,Lovbrudd!$A:$O,4,FALSE)="","",VLOOKUP($D187,Lovbrudd!$A:$O,4,FALSE)),""))</f>
        <v/>
      </c>
      <c r="H187" s="27" t="str">
        <f>IF($D187="","",IFERROR(IF(VLOOKUP($D187,Lovbrudd!$A:$O,5,FALSE)="","",VLOOKUP($D187,Lovbrudd!$A:$O,5,FALSE)),""))</f>
        <v/>
      </c>
      <c r="I187" s="19"/>
      <c r="J187" s="9" t="str">
        <f>IF($G187="",F187,$F187+($G187*$I187))</f>
        <v/>
      </c>
    </row>
    <row r="188" spans="2:10" x14ac:dyDescent="0.25">
      <c r="B188" s="8" t="str">
        <f>IF($A188="","",IFERROR(IF(VLOOKUP($A188,Kamper!$A:$O,2,FALSE)="","",VLOOKUP($A188,Kamper!$A:$O,2,FALSE)),""))</f>
        <v/>
      </c>
      <c r="E188" s="8" t="str">
        <f>IF($D188="","",IFERROR(IF(VLOOKUP($D188,Lovbrudd!$A:$O,2,FALSE)="","",VLOOKUP($D188,Lovbrudd!$A:$O,2,FALSE)),""))</f>
        <v/>
      </c>
      <c r="F188" s="9" t="str">
        <f>IF($D188="","",IFERROR(IF(VLOOKUP($D188,Lovbrudd!$A:$O,3,FALSE)="","",VLOOKUP($D188,Lovbrudd!$A:$O,3,FALSE)),""))</f>
        <v/>
      </c>
      <c r="G188" s="9" t="str">
        <f>IF($D188="","",IFERROR(IF(VLOOKUP($D188,Lovbrudd!$A:$O,4,FALSE)="","",VLOOKUP($D188,Lovbrudd!$A:$O,4,FALSE)),""))</f>
        <v/>
      </c>
      <c r="H188" s="27" t="str">
        <f>IF($D188="","",IFERROR(IF(VLOOKUP($D188,Lovbrudd!$A:$O,5,FALSE)="","",VLOOKUP($D188,Lovbrudd!$A:$O,5,FALSE)),""))</f>
        <v/>
      </c>
      <c r="I188" s="19"/>
      <c r="J188" s="9" t="str">
        <f>IF($G188="",F188,$F188+($G188*$I188))</f>
        <v/>
      </c>
    </row>
    <row r="189" spans="2:10" x14ac:dyDescent="0.25">
      <c r="B189" s="8" t="str">
        <f>IF($A189="","",IFERROR(IF(VLOOKUP($A189,Kamper!$A:$O,2,FALSE)="","",VLOOKUP($A189,Kamper!$A:$O,2,FALSE)),""))</f>
        <v/>
      </c>
      <c r="E189" s="8" t="str">
        <f>IF($D189="","",IFERROR(IF(VLOOKUP($D189,Lovbrudd!$A:$O,2,FALSE)="","",VLOOKUP($D189,Lovbrudd!$A:$O,2,FALSE)),""))</f>
        <v/>
      </c>
      <c r="F189" s="9" t="str">
        <f>IF($D189="","",IFERROR(IF(VLOOKUP($D189,Lovbrudd!$A:$O,3,FALSE)="","",VLOOKUP($D189,Lovbrudd!$A:$O,3,FALSE)),""))</f>
        <v/>
      </c>
      <c r="G189" s="9" t="str">
        <f>IF($D189="","",IFERROR(IF(VLOOKUP($D189,Lovbrudd!$A:$O,4,FALSE)="","",VLOOKUP($D189,Lovbrudd!$A:$O,4,FALSE)),""))</f>
        <v/>
      </c>
      <c r="H189" s="27" t="str">
        <f>IF($D189="","",IFERROR(IF(VLOOKUP($D189,Lovbrudd!$A:$O,5,FALSE)="","",VLOOKUP($D189,Lovbrudd!$A:$O,5,FALSE)),""))</f>
        <v/>
      </c>
      <c r="I189" s="19"/>
      <c r="J189" s="9" t="str">
        <f>IF($G189="",F189,$F189+($G189*$I189))</f>
        <v/>
      </c>
    </row>
    <row r="190" spans="2:10" x14ac:dyDescent="0.25">
      <c r="B190" s="8" t="str">
        <f>IF($A190="","",IFERROR(IF(VLOOKUP($A190,Kamper!$A:$O,2,FALSE)="","",VLOOKUP($A190,Kamper!$A:$O,2,FALSE)),""))</f>
        <v/>
      </c>
      <c r="E190" s="8" t="str">
        <f>IF($D190="","",IFERROR(IF(VLOOKUP($D190,Lovbrudd!$A:$O,2,FALSE)="","",VLOOKUP($D190,Lovbrudd!$A:$O,2,FALSE)),""))</f>
        <v/>
      </c>
      <c r="F190" s="9" t="str">
        <f>IF($D190="","",IFERROR(IF(VLOOKUP($D190,Lovbrudd!$A:$O,3,FALSE)="","",VLOOKUP($D190,Lovbrudd!$A:$O,3,FALSE)),""))</f>
        <v/>
      </c>
      <c r="G190" s="9" t="str">
        <f>IF($D190="","",IFERROR(IF(VLOOKUP($D190,Lovbrudd!$A:$O,4,FALSE)="","",VLOOKUP($D190,Lovbrudd!$A:$O,4,FALSE)),""))</f>
        <v/>
      </c>
      <c r="H190" s="27" t="str">
        <f>IF($D190="","",IFERROR(IF(VLOOKUP($D190,Lovbrudd!$A:$O,5,FALSE)="","",VLOOKUP($D190,Lovbrudd!$A:$O,5,FALSE)),""))</f>
        <v/>
      </c>
      <c r="I190" s="19"/>
      <c r="J190" s="9" t="str">
        <f>IF($G190="",F190,$F190+($G190*$I190))</f>
        <v/>
      </c>
    </row>
    <row r="191" spans="2:10" x14ac:dyDescent="0.25">
      <c r="B191" s="8" t="str">
        <f>IF($A191="","",IFERROR(IF(VLOOKUP($A191,Kamper!$A:$O,2,FALSE)="","",VLOOKUP($A191,Kamper!$A:$O,2,FALSE)),""))</f>
        <v/>
      </c>
      <c r="E191" s="8" t="str">
        <f>IF($D191="","",IFERROR(IF(VLOOKUP($D191,Lovbrudd!$A:$O,2,FALSE)="","",VLOOKUP($D191,Lovbrudd!$A:$O,2,FALSE)),""))</f>
        <v/>
      </c>
      <c r="F191" s="9" t="str">
        <f>IF($D191="","",IFERROR(IF(VLOOKUP($D191,Lovbrudd!$A:$O,3,FALSE)="","",VLOOKUP($D191,Lovbrudd!$A:$O,3,FALSE)),""))</f>
        <v/>
      </c>
      <c r="G191" s="9" t="str">
        <f>IF($D191="","",IFERROR(IF(VLOOKUP($D191,Lovbrudd!$A:$O,4,FALSE)="","",VLOOKUP($D191,Lovbrudd!$A:$O,4,FALSE)),""))</f>
        <v/>
      </c>
      <c r="H191" s="27" t="str">
        <f>IF($D191="","",IFERROR(IF(VLOOKUP($D191,Lovbrudd!$A:$O,5,FALSE)="","",VLOOKUP($D191,Lovbrudd!$A:$O,5,FALSE)),""))</f>
        <v/>
      </c>
      <c r="I191" s="19"/>
      <c r="J191" s="9" t="str">
        <f>IF($G191="",F191,$F191+($G191*$I191))</f>
        <v/>
      </c>
    </row>
    <row r="192" spans="2:10" x14ac:dyDescent="0.25">
      <c r="B192" s="8" t="str">
        <f>IF($A192="","",IFERROR(IF(VLOOKUP($A192,Kamper!$A:$O,2,FALSE)="","",VLOOKUP($A192,Kamper!$A:$O,2,FALSE)),""))</f>
        <v/>
      </c>
      <c r="E192" s="8" t="str">
        <f>IF($D192="","",IFERROR(IF(VLOOKUP($D192,Lovbrudd!$A:$O,2,FALSE)="","",VLOOKUP($D192,Lovbrudd!$A:$O,2,FALSE)),""))</f>
        <v/>
      </c>
      <c r="F192" s="9" t="str">
        <f>IF($D192="","",IFERROR(IF(VLOOKUP($D192,Lovbrudd!$A:$O,3,FALSE)="","",VLOOKUP($D192,Lovbrudd!$A:$O,3,FALSE)),""))</f>
        <v/>
      </c>
      <c r="G192" s="9" t="str">
        <f>IF($D192="","",IFERROR(IF(VLOOKUP($D192,Lovbrudd!$A:$O,4,FALSE)="","",VLOOKUP($D192,Lovbrudd!$A:$O,4,FALSE)),""))</f>
        <v/>
      </c>
      <c r="H192" s="27" t="str">
        <f>IF($D192="","",IFERROR(IF(VLOOKUP($D192,Lovbrudd!$A:$O,5,FALSE)="","",VLOOKUP($D192,Lovbrudd!$A:$O,5,FALSE)),""))</f>
        <v/>
      </c>
      <c r="I192" s="19"/>
      <c r="J192" s="9" t="str">
        <f>IF($G192="",F192,$F192+($G192*$I192))</f>
        <v/>
      </c>
    </row>
    <row r="193" spans="2:10" x14ac:dyDescent="0.25">
      <c r="B193" s="8" t="str">
        <f>IF($A193="","",IFERROR(IF(VLOOKUP($A193,Kamper!$A:$O,2,FALSE)="","",VLOOKUP($A193,Kamper!$A:$O,2,FALSE)),""))</f>
        <v/>
      </c>
      <c r="E193" s="8" t="str">
        <f>IF($D193="","",IFERROR(IF(VLOOKUP($D193,Lovbrudd!$A:$O,2,FALSE)="","",VLOOKUP($D193,Lovbrudd!$A:$O,2,FALSE)),""))</f>
        <v/>
      </c>
      <c r="F193" s="9" t="str">
        <f>IF($D193="","",IFERROR(IF(VLOOKUP($D193,Lovbrudd!$A:$O,3,FALSE)="","",VLOOKUP($D193,Lovbrudd!$A:$O,3,FALSE)),""))</f>
        <v/>
      </c>
      <c r="G193" s="9" t="str">
        <f>IF($D193="","",IFERROR(IF(VLOOKUP($D193,Lovbrudd!$A:$O,4,FALSE)="","",VLOOKUP($D193,Lovbrudd!$A:$O,4,FALSE)),""))</f>
        <v/>
      </c>
      <c r="H193" s="27" t="str">
        <f>IF($D193="","",IFERROR(IF(VLOOKUP($D193,Lovbrudd!$A:$O,5,FALSE)="","",VLOOKUP($D193,Lovbrudd!$A:$O,5,FALSE)),""))</f>
        <v/>
      </c>
      <c r="I193" s="19"/>
      <c r="J193" s="9" t="str">
        <f>IF($G193="",F193,$F193+($G193*$I193))</f>
        <v/>
      </c>
    </row>
    <row r="194" spans="2:10" x14ac:dyDescent="0.25">
      <c r="B194" s="8" t="str">
        <f>IF($A194="","",IFERROR(IF(VLOOKUP($A194,Kamper!$A:$O,2,FALSE)="","",VLOOKUP($A194,Kamper!$A:$O,2,FALSE)),""))</f>
        <v/>
      </c>
      <c r="E194" s="8" t="str">
        <f>IF($D194="","",IFERROR(IF(VLOOKUP($D194,Lovbrudd!$A:$O,2,FALSE)="","",VLOOKUP($D194,Lovbrudd!$A:$O,2,FALSE)),""))</f>
        <v/>
      </c>
      <c r="F194" s="9" t="str">
        <f>IF($D194="","",IFERROR(IF(VLOOKUP($D194,Lovbrudd!$A:$O,3,FALSE)="","",VLOOKUP($D194,Lovbrudd!$A:$O,3,FALSE)),""))</f>
        <v/>
      </c>
      <c r="G194" s="9" t="str">
        <f>IF($D194="","",IFERROR(IF(VLOOKUP($D194,Lovbrudd!$A:$O,4,FALSE)="","",VLOOKUP($D194,Lovbrudd!$A:$O,4,FALSE)),""))</f>
        <v/>
      </c>
      <c r="H194" s="27" t="str">
        <f>IF($D194="","",IFERROR(IF(VLOOKUP($D194,Lovbrudd!$A:$O,5,FALSE)="","",VLOOKUP($D194,Lovbrudd!$A:$O,5,FALSE)),""))</f>
        <v/>
      </c>
      <c r="I194" s="19"/>
      <c r="J194" s="9" t="str">
        <f>IF($G194="",F194,$F194+($G194*$I194))</f>
        <v/>
      </c>
    </row>
    <row r="195" spans="2:10" x14ac:dyDescent="0.25">
      <c r="B195" s="8" t="str">
        <f>IF($A195="","",IFERROR(IF(VLOOKUP($A195,Kamper!$A:$O,2,FALSE)="","",VLOOKUP($A195,Kamper!$A:$O,2,FALSE)),""))</f>
        <v/>
      </c>
      <c r="E195" s="8" t="str">
        <f>IF($D195="","",IFERROR(IF(VLOOKUP($D195,Lovbrudd!$A:$O,2,FALSE)="","",VLOOKUP($D195,Lovbrudd!$A:$O,2,FALSE)),""))</f>
        <v/>
      </c>
      <c r="F195" s="9" t="str">
        <f>IF($D195="","",IFERROR(IF(VLOOKUP($D195,Lovbrudd!$A:$O,3,FALSE)="","",VLOOKUP($D195,Lovbrudd!$A:$O,3,FALSE)),""))</f>
        <v/>
      </c>
      <c r="G195" s="9" t="str">
        <f>IF($D195="","",IFERROR(IF(VLOOKUP($D195,Lovbrudd!$A:$O,4,FALSE)="","",VLOOKUP($D195,Lovbrudd!$A:$O,4,FALSE)),""))</f>
        <v/>
      </c>
      <c r="H195" s="27" t="str">
        <f>IF($D195="","",IFERROR(IF(VLOOKUP($D195,Lovbrudd!$A:$O,5,FALSE)="","",VLOOKUP($D195,Lovbrudd!$A:$O,5,FALSE)),""))</f>
        <v/>
      </c>
      <c r="I195" s="19"/>
      <c r="J195" s="9" t="str">
        <f>IF($G195="",F195,$F195+($G195*$I195))</f>
        <v/>
      </c>
    </row>
    <row r="196" spans="2:10" x14ac:dyDescent="0.25">
      <c r="B196" s="8" t="str">
        <f>IF($A196="","",IFERROR(IF(VLOOKUP($A196,Kamper!$A:$O,2,FALSE)="","",VLOOKUP($A196,Kamper!$A:$O,2,FALSE)),""))</f>
        <v/>
      </c>
      <c r="E196" s="8" t="str">
        <f>IF($D196="","",IFERROR(IF(VLOOKUP($D196,Lovbrudd!$A:$O,2,FALSE)="","",VLOOKUP($D196,Lovbrudd!$A:$O,2,FALSE)),""))</f>
        <v/>
      </c>
      <c r="F196" s="9" t="str">
        <f>IF($D196="","",IFERROR(IF(VLOOKUP($D196,Lovbrudd!$A:$O,3,FALSE)="","",VLOOKUP($D196,Lovbrudd!$A:$O,3,FALSE)),""))</f>
        <v/>
      </c>
      <c r="G196" s="9" t="str">
        <f>IF($D196="","",IFERROR(IF(VLOOKUP($D196,Lovbrudd!$A:$O,4,FALSE)="","",VLOOKUP($D196,Lovbrudd!$A:$O,4,FALSE)),""))</f>
        <v/>
      </c>
      <c r="H196" s="27" t="str">
        <f>IF($D196="","",IFERROR(IF(VLOOKUP($D196,Lovbrudd!$A:$O,5,FALSE)="","",VLOOKUP($D196,Lovbrudd!$A:$O,5,FALSE)),""))</f>
        <v/>
      </c>
      <c r="I196" s="19"/>
      <c r="J196" s="9" t="str">
        <f>IF($G196="",F196,$F196+($G196*$I196))</f>
        <v/>
      </c>
    </row>
    <row r="197" spans="2:10" x14ac:dyDescent="0.25">
      <c r="B197" s="8" t="str">
        <f>IF($A197="","",IFERROR(IF(VLOOKUP($A197,Kamper!$A:$O,2,FALSE)="","",VLOOKUP($A197,Kamper!$A:$O,2,FALSE)),""))</f>
        <v/>
      </c>
      <c r="E197" s="8" t="str">
        <f>IF($D197="","",IFERROR(IF(VLOOKUP($D197,Lovbrudd!$A:$O,2,FALSE)="","",VLOOKUP($D197,Lovbrudd!$A:$O,2,FALSE)),""))</f>
        <v/>
      </c>
      <c r="F197" s="9" t="str">
        <f>IF($D197="","",IFERROR(IF(VLOOKUP($D197,Lovbrudd!$A:$O,3,FALSE)="","",VLOOKUP($D197,Lovbrudd!$A:$O,3,FALSE)),""))</f>
        <v/>
      </c>
      <c r="G197" s="9" t="str">
        <f>IF($D197="","",IFERROR(IF(VLOOKUP($D197,Lovbrudd!$A:$O,4,FALSE)="","",VLOOKUP($D197,Lovbrudd!$A:$O,4,FALSE)),""))</f>
        <v/>
      </c>
      <c r="H197" s="27" t="str">
        <f>IF($D197="","",IFERROR(IF(VLOOKUP($D197,Lovbrudd!$A:$O,5,FALSE)="","",VLOOKUP($D197,Lovbrudd!$A:$O,5,FALSE)),""))</f>
        <v/>
      </c>
      <c r="I197" s="19"/>
      <c r="J197" s="9" t="str">
        <f>IF($G197="",F197,$F197+($G197*$I197))</f>
        <v/>
      </c>
    </row>
    <row r="198" spans="2:10" x14ac:dyDescent="0.25">
      <c r="B198" s="8" t="str">
        <f>IF($A198="","",IFERROR(IF(VLOOKUP($A198,Kamper!$A:$O,2,FALSE)="","",VLOOKUP($A198,Kamper!$A:$O,2,FALSE)),""))</f>
        <v/>
      </c>
      <c r="E198" s="8" t="str">
        <f>IF($D198="","",IFERROR(IF(VLOOKUP($D198,Lovbrudd!$A:$O,2,FALSE)="","",VLOOKUP($D198,Lovbrudd!$A:$O,2,FALSE)),""))</f>
        <v/>
      </c>
      <c r="F198" s="9" t="str">
        <f>IF($D198="","",IFERROR(IF(VLOOKUP($D198,Lovbrudd!$A:$O,3,FALSE)="","",VLOOKUP($D198,Lovbrudd!$A:$O,3,FALSE)),""))</f>
        <v/>
      </c>
      <c r="G198" s="9" t="str">
        <f>IF($D198="","",IFERROR(IF(VLOOKUP($D198,Lovbrudd!$A:$O,4,FALSE)="","",VLOOKUP($D198,Lovbrudd!$A:$O,4,FALSE)),""))</f>
        <v/>
      </c>
      <c r="H198" s="27" t="str">
        <f>IF($D198="","",IFERROR(IF(VLOOKUP($D198,Lovbrudd!$A:$O,5,FALSE)="","",VLOOKUP($D198,Lovbrudd!$A:$O,5,FALSE)),""))</f>
        <v/>
      </c>
      <c r="I198" s="19"/>
      <c r="J198" s="9" t="str">
        <f>IF($G198="",F198,$F198+($G198*$I198))</f>
        <v/>
      </c>
    </row>
    <row r="199" spans="2:10" x14ac:dyDescent="0.25">
      <c r="B199" s="8" t="str">
        <f>IF($A199="","",IFERROR(IF(VLOOKUP($A199,Kamper!$A:$O,2,FALSE)="","",VLOOKUP($A199,Kamper!$A:$O,2,FALSE)),""))</f>
        <v/>
      </c>
      <c r="E199" s="8" t="str">
        <f>IF($D199="","",IFERROR(IF(VLOOKUP($D199,Lovbrudd!$A:$O,2,FALSE)="","",VLOOKUP($D199,Lovbrudd!$A:$O,2,FALSE)),""))</f>
        <v/>
      </c>
      <c r="F199" s="9" t="str">
        <f>IF($D199="","",IFERROR(IF(VLOOKUP($D199,Lovbrudd!$A:$O,3,FALSE)="","",VLOOKUP($D199,Lovbrudd!$A:$O,3,FALSE)),""))</f>
        <v/>
      </c>
      <c r="G199" s="9" t="str">
        <f>IF($D199="","",IFERROR(IF(VLOOKUP($D199,Lovbrudd!$A:$O,4,FALSE)="","",VLOOKUP($D199,Lovbrudd!$A:$O,4,FALSE)),""))</f>
        <v/>
      </c>
      <c r="H199" s="27" t="str">
        <f>IF($D199="","",IFERROR(IF(VLOOKUP($D199,Lovbrudd!$A:$O,5,FALSE)="","",VLOOKUP($D199,Lovbrudd!$A:$O,5,FALSE)),""))</f>
        <v/>
      </c>
      <c r="I199" s="19"/>
      <c r="J199" s="9" t="str">
        <f>IF($G199="",F199,$F199+($G199*$I199))</f>
        <v/>
      </c>
    </row>
    <row r="200" spans="2:10" x14ac:dyDescent="0.25">
      <c r="B200" s="8" t="str">
        <f>IF($A200="","",IFERROR(IF(VLOOKUP($A200,Kamper!$A:$O,2,FALSE)="","",VLOOKUP($A200,Kamper!$A:$O,2,FALSE)),""))</f>
        <v/>
      </c>
      <c r="E200" s="8" t="str">
        <f>IF($D200="","",IFERROR(IF(VLOOKUP($D200,Lovbrudd!$A:$O,2,FALSE)="","",VLOOKUP($D200,Lovbrudd!$A:$O,2,FALSE)),""))</f>
        <v/>
      </c>
      <c r="F200" s="9" t="str">
        <f>IF($D200="","",IFERROR(IF(VLOOKUP($D200,Lovbrudd!$A:$O,3,FALSE)="","",VLOOKUP($D200,Lovbrudd!$A:$O,3,FALSE)),""))</f>
        <v/>
      </c>
      <c r="G200" s="9" t="str">
        <f>IF($D200="","",IFERROR(IF(VLOOKUP($D200,Lovbrudd!$A:$O,4,FALSE)="","",VLOOKUP($D200,Lovbrudd!$A:$O,4,FALSE)),""))</f>
        <v/>
      </c>
      <c r="H200" s="27" t="str">
        <f>IF($D200="","",IFERROR(IF(VLOOKUP($D200,Lovbrudd!$A:$O,5,FALSE)="","",VLOOKUP($D200,Lovbrudd!$A:$O,5,FALSE)),""))</f>
        <v/>
      </c>
      <c r="I200" s="19"/>
      <c r="J200" s="9" t="str">
        <f>IF($G200="",F200,$F200+($G200*$I200))</f>
        <v/>
      </c>
    </row>
    <row r="201" spans="2:10" x14ac:dyDescent="0.25">
      <c r="B201" s="8" t="str">
        <f>IF($A201="","",IFERROR(IF(VLOOKUP($A201,Kamper!$A:$O,2,FALSE)="","",VLOOKUP($A201,Kamper!$A:$O,2,FALSE)),""))</f>
        <v/>
      </c>
      <c r="E201" s="8" t="str">
        <f>IF($D201="","",IFERROR(IF(VLOOKUP($D201,Lovbrudd!$A:$O,2,FALSE)="","",VLOOKUP($D201,Lovbrudd!$A:$O,2,FALSE)),""))</f>
        <v/>
      </c>
      <c r="F201" s="9" t="str">
        <f>IF($D201="","",IFERROR(IF(VLOOKUP($D201,Lovbrudd!$A:$O,3,FALSE)="","",VLOOKUP($D201,Lovbrudd!$A:$O,3,FALSE)),""))</f>
        <v/>
      </c>
      <c r="G201" s="9" t="str">
        <f>IF($D201="","",IFERROR(IF(VLOOKUP($D201,Lovbrudd!$A:$O,4,FALSE)="","",VLOOKUP($D201,Lovbrudd!$A:$O,4,FALSE)),""))</f>
        <v/>
      </c>
      <c r="H201" s="27" t="str">
        <f>IF($D201="","",IFERROR(IF(VLOOKUP($D201,Lovbrudd!$A:$O,5,FALSE)="","",VLOOKUP($D201,Lovbrudd!$A:$O,5,FALSE)),""))</f>
        <v/>
      </c>
      <c r="I201" s="19"/>
      <c r="J201" s="9" t="str">
        <f>IF($G201="",F201,$F201+($G201*$I201))</f>
        <v/>
      </c>
    </row>
    <row r="202" spans="2:10" x14ac:dyDescent="0.25">
      <c r="B202" s="8" t="str">
        <f>IF($A202="","",IFERROR(IF(VLOOKUP($A202,Kamper!$A:$O,2,FALSE)="","",VLOOKUP($A202,Kamper!$A:$O,2,FALSE)),""))</f>
        <v/>
      </c>
      <c r="E202" s="8" t="str">
        <f>IF($D202="","",IFERROR(IF(VLOOKUP($D202,Lovbrudd!$A:$O,2,FALSE)="","",VLOOKUP($D202,Lovbrudd!$A:$O,2,FALSE)),""))</f>
        <v/>
      </c>
      <c r="F202" s="9" t="str">
        <f>IF($D202="","",IFERROR(IF(VLOOKUP($D202,Lovbrudd!$A:$O,3,FALSE)="","",VLOOKUP($D202,Lovbrudd!$A:$O,3,FALSE)),""))</f>
        <v/>
      </c>
      <c r="G202" s="9" t="str">
        <f>IF($D202="","",IFERROR(IF(VLOOKUP($D202,Lovbrudd!$A:$O,4,FALSE)="","",VLOOKUP($D202,Lovbrudd!$A:$O,4,FALSE)),""))</f>
        <v/>
      </c>
      <c r="H202" s="27" t="str">
        <f>IF($D202="","",IFERROR(IF(VLOOKUP($D202,Lovbrudd!$A:$O,5,FALSE)="","",VLOOKUP($D202,Lovbrudd!$A:$O,5,FALSE)),""))</f>
        <v/>
      </c>
      <c r="I202" s="19"/>
      <c r="J202" s="9" t="str">
        <f>IF($G202="",F202,$F202+($G202*$I202))</f>
        <v/>
      </c>
    </row>
    <row r="203" spans="2:10" x14ac:dyDescent="0.25">
      <c r="B203" s="8" t="str">
        <f>IF($A203="","",IFERROR(IF(VLOOKUP($A203,Kamper!$A:$O,2,FALSE)="","",VLOOKUP($A203,Kamper!$A:$O,2,FALSE)),""))</f>
        <v/>
      </c>
      <c r="E203" s="8" t="str">
        <f>IF($D203="","",IFERROR(IF(VLOOKUP($D203,Lovbrudd!$A:$O,2,FALSE)="","",VLOOKUP($D203,Lovbrudd!$A:$O,2,FALSE)),""))</f>
        <v/>
      </c>
      <c r="F203" s="9" t="str">
        <f>IF($D203="","",IFERROR(IF(VLOOKUP($D203,Lovbrudd!$A:$O,3,FALSE)="","",VLOOKUP($D203,Lovbrudd!$A:$O,3,FALSE)),""))</f>
        <v/>
      </c>
      <c r="G203" s="9" t="str">
        <f>IF($D203="","",IFERROR(IF(VLOOKUP($D203,Lovbrudd!$A:$O,4,FALSE)="","",VLOOKUP($D203,Lovbrudd!$A:$O,4,FALSE)),""))</f>
        <v/>
      </c>
      <c r="H203" s="27" t="str">
        <f>IF($D203="","",IFERROR(IF(VLOOKUP($D203,Lovbrudd!$A:$O,5,FALSE)="","",VLOOKUP($D203,Lovbrudd!$A:$O,5,FALSE)),""))</f>
        <v/>
      </c>
      <c r="I203" s="19"/>
      <c r="J203" s="9" t="str">
        <f>IF($G203="",F203,$F203+($G203*$I203))</f>
        <v/>
      </c>
    </row>
    <row r="204" spans="2:10" x14ac:dyDescent="0.25">
      <c r="B204" s="8" t="str">
        <f>IF($A204="","",IFERROR(IF(VLOOKUP($A204,Kamper!$A:$O,2,FALSE)="","",VLOOKUP($A204,Kamper!$A:$O,2,FALSE)),""))</f>
        <v/>
      </c>
      <c r="E204" s="8" t="str">
        <f>IF($D204="","",IFERROR(IF(VLOOKUP($D204,Lovbrudd!$A:$O,2,FALSE)="","",VLOOKUP($D204,Lovbrudd!$A:$O,2,FALSE)),""))</f>
        <v/>
      </c>
      <c r="F204" s="9" t="str">
        <f>IF($D204="","",IFERROR(IF(VLOOKUP($D204,Lovbrudd!$A:$O,3,FALSE)="","",VLOOKUP($D204,Lovbrudd!$A:$O,3,FALSE)),""))</f>
        <v/>
      </c>
      <c r="G204" s="9" t="str">
        <f>IF($D204="","",IFERROR(IF(VLOOKUP($D204,Lovbrudd!$A:$O,4,FALSE)="","",VLOOKUP($D204,Lovbrudd!$A:$O,4,FALSE)),""))</f>
        <v/>
      </c>
      <c r="H204" s="27" t="str">
        <f>IF($D204="","",IFERROR(IF(VLOOKUP($D204,Lovbrudd!$A:$O,5,FALSE)="","",VLOOKUP($D204,Lovbrudd!$A:$O,5,FALSE)),""))</f>
        <v/>
      </c>
      <c r="I204" s="19"/>
      <c r="J204" s="9" t="str">
        <f>IF($G204="",F204,$F204+($G204*$I204))</f>
        <v/>
      </c>
    </row>
    <row r="205" spans="2:10" x14ac:dyDescent="0.25">
      <c r="B205" s="8" t="str">
        <f>IF($A205="","",IFERROR(IF(VLOOKUP($A205,Kamper!$A:$O,2,FALSE)="","",VLOOKUP($A205,Kamper!$A:$O,2,FALSE)),""))</f>
        <v/>
      </c>
      <c r="E205" s="8" t="str">
        <f>IF($D205="","",IFERROR(IF(VLOOKUP($D205,Lovbrudd!$A:$O,2,FALSE)="","",VLOOKUP($D205,Lovbrudd!$A:$O,2,FALSE)),""))</f>
        <v/>
      </c>
      <c r="F205" s="9" t="str">
        <f>IF($D205="","",IFERROR(IF(VLOOKUP($D205,Lovbrudd!$A:$O,3,FALSE)="","",VLOOKUP($D205,Lovbrudd!$A:$O,3,FALSE)),""))</f>
        <v/>
      </c>
      <c r="G205" s="9" t="str">
        <f>IF($D205="","",IFERROR(IF(VLOOKUP($D205,Lovbrudd!$A:$O,4,FALSE)="","",VLOOKUP($D205,Lovbrudd!$A:$O,4,FALSE)),""))</f>
        <v/>
      </c>
      <c r="H205" s="27" t="str">
        <f>IF($D205="","",IFERROR(IF(VLOOKUP($D205,Lovbrudd!$A:$O,5,FALSE)="","",VLOOKUP($D205,Lovbrudd!$A:$O,5,FALSE)),""))</f>
        <v/>
      </c>
      <c r="I205" s="19"/>
      <c r="J205" s="9" t="str">
        <f>IF($G205="",F205,$F205+($G205*$I205))</f>
        <v/>
      </c>
    </row>
    <row r="206" spans="2:10" x14ac:dyDescent="0.25">
      <c r="B206" s="8" t="str">
        <f>IF($A206="","",IFERROR(IF(VLOOKUP($A206,Kamper!$A:$O,2,FALSE)="","",VLOOKUP($A206,Kamper!$A:$O,2,FALSE)),""))</f>
        <v/>
      </c>
      <c r="E206" s="8" t="str">
        <f>IF($D206="","",IFERROR(IF(VLOOKUP($D206,Lovbrudd!$A:$O,2,FALSE)="","",VLOOKUP($D206,Lovbrudd!$A:$O,2,FALSE)),""))</f>
        <v/>
      </c>
      <c r="F206" s="9" t="str">
        <f>IF($D206="","",IFERROR(IF(VLOOKUP($D206,Lovbrudd!$A:$O,3,FALSE)="","",VLOOKUP($D206,Lovbrudd!$A:$O,3,FALSE)),""))</f>
        <v/>
      </c>
      <c r="G206" s="9" t="str">
        <f>IF($D206="","",IFERROR(IF(VLOOKUP($D206,Lovbrudd!$A:$O,4,FALSE)="","",VLOOKUP($D206,Lovbrudd!$A:$O,4,FALSE)),""))</f>
        <v/>
      </c>
      <c r="H206" s="27" t="str">
        <f>IF($D206="","",IFERROR(IF(VLOOKUP($D206,Lovbrudd!$A:$O,5,FALSE)="","",VLOOKUP($D206,Lovbrudd!$A:$O,5,FALSE)),""))</f>
        <v/>
      </c>
      <c r="I206" s="19"/>
      <c r="J206" s="9" t="str">
        <f>IF($G206="",F206,$F206+($G206*$I206))</f>
        <v/>
      </c>
    </row>
    <row r="207" spans="2:10" x14ac:dyDescent="0.25">
      <c r="B207" s="8" t="str">
        <f>IF($A207="","",IFERROR(IF(VLOOKUP($A207,Kamper!$A:$O,2,FALSE)="","",VLOOKUP($A207,Kamper!$A:$O,2,FALSE)),""))</f>
        <v/>
      </c>
      <c r="E207" s="8" t="str">
        <f>IF($D207="","",IFERROR(IF(VLOOKUP($D207,Lovbrudd!$A:$O,2,FALSE)="","",VLOOKUP($D207,Lovbrudd!$A:$O,2,FALSE)),""))</f>
        <v/>
      </c>
      <c r="F207" s="9" t="str">
        <f>IF($D207="","",IFERROR(IF(VLOOKUP($D207,Lovbrudd!$A:$O,3,FALSE)="","",VLOOKUP($D207,Lovbrudd!$A:$O,3,FALSE)),""))</f>
        <v/>
      </c>
      <c r="G207" s="9" t="str">
        <f>IF($D207="","",IFERROR(IF(VLOOKUP($D207,Lovbrudd!$A:$O,4,FALSE)="","",VLOOKUP($D207,Lovbrudd!$A:$O,4,FALSE)),""))</f>
        <v/>
      </c>
      <c r="H207" s="27" t="str">
        <f>IF($D207="","",IFERROR(IF(VLOOKUP($D207,Lovbrudd!$A:$O,5,FALSE)="","",VLOOKUP($D207,Lovbrudd!$A:$O,5,FALSE)),""))</f>
        <v/>
      </c>
      <c r="I207" s="19"/>
      <c r="J207" s="9" t="str">
        <f>IF($G207="",F207,$F207+($G207*$I207))</f>
        <v/>
      </c>
    </row>
    <row r="208" spans="2:10" x14ac:dyDescent="0.25">
      <c r="B208" s="8" t="str">
        <f>IF($A208="","",IFERROR(IF(VLOOKUP($A208,Kamper!$A:$O,2,FALSE)="","",VLOOKUP($A208,Kamper!$A:$O,2,FALSE)),""))</f>
        <v/>
      </c>
      <c r="E208" s="8" t="str">
        <f>IF($D208="","",IFERROR(IF(VLOOKUP($D208,Lovbrudd!$A:$O,2,FALSE)="","",VLOOKUP($D208,Lovbrudd!$A:$O,2,FALSE)),""))</f>
        <v/>
      </c>
      <c r="F208" s="9" t="str">
        <f>IF($D208="","",IFERROR(IF(VLOOKUP($D208,Lovbrudd!$A:$O,3,FALSE)="","",VLOOKUP($D208,Lovbrudd!$A:$O,3,FALSE)),""))</f>
        <v/>
      </c>
      <c r="G208" s="9" t="str">
        <f>IF($D208="","",IFERROR(IF(VLOOKUP($D208,Lovbrudd!$A:$O,4,FALSE)="","",VLOOKUP($D208,Lovbrudd!$A:$O,4,FALSE)),""))</f>
        <v/>
      </c>
      <c r="H208" s="27" t="str">
        <f>IF($D208="","",IFERROR(IF(VLOOKUP($D208,Lovbrudd!$A:$O,5,FALSE)="","",VLOOKUP($D208,Lovbrudd!$A:$O,5,FALSE)),""))</f>
        <v/>
      </c>
      <c r="I208" s="19"/>
      <c r="J208" s="9" t="str">
        <f>IF($G208="",F208,$F208+($G208*$I208))</f>
        <v/>
      </c>
    </row>
    <row r="209" spans="2:10" x14ac:dyDescent="0.25">
      <c r="B209" s="8" t="str">
        <f>IF($A209="","",IFERROR(IF(VLOOKUP($A209,Kamper!$A:$O,2,FALSE)="","",VLOOKUP($A209,Kamper!$A:$O,2,FALSE)),""))</f>
        <v/>
      </c>
      <c r="E209" s="8" t="str">
        <f>IF($D209="","",IFERROR(IF(VLOOKUP($D209,Lovbrudd!$A:$O,2,FALSE)="","",VLOOKUP($D209,Lovbrudd!$A:$O,2,FALSE)),""))</f>
        <v/>
      </c>
      <c r="F209" s="9" t="str">
        <f>IF($D209="","",IFERROR(IF(VLOOKUP($D209,Lovbrudd!$A:$O,3,FALSE)="","",VLOOKUP($D209,Lovbrudd!$A:$O,3,FALSE)),""))</f>
        <v/>
      </c>
      <c r="G209" s="9" t="str">
        <f>IF($D209="","",IFERROR(IF(VLOOKUP($D209,Lovbrudd!$A:$O,4,FALSE)="","",VLOOKUP($D209,Lovbrudd!$A:$O,4,FALSE)),""))</f>
        <v/>
      </c>
      <c r="H209" s="27" t="str">
        <f>IF($D209="","",IFERROR(IF(VLOOKUP($D209,Lovbrudd!$A:$O,5,FALSE)="","",VLOOKUP($D209,Lovbrudd!$A:$O,5,FALSE)),""))</f>
        <v/>
      </c>
      <c r="I209" s="19"/>
      <c r="J209" s="9" t="str">
        <f>IF($G209="",F209,$F209+($G209*$I209))</f>
        <v/>
      </c>
    </row>
    <row r="210" spans="2:10" x14ac:dyDescent="0.25">
      <c r="B210" s="8" t="str">
        <f>IF($A210="","",IFERROR(IF(VLOOKUP($A210,Kamper!$A:$O,2,FALSE)="","",VLOOKUP($A210,Kamper!$A:$O,2,FALSE)),""))</f>
        <v/>
      </c>
      <c r="E210" s="8" t="str">
        <f>IF($D210="","",IFERROR(IF(VLOOKUP($D210,Lovbrudd!$A:$O,2,FALSE)="","",VLOOKUP($D210,Lovbrudd!$A:$O,2,FALSE)),""))</f>
        <v/>
      </c>
      <c r="F210" s="9" t="str">
        <f>IF($D210="","",IFERROR(IF(VLOOKUP($D210,Lovbrudd!$A:$O,3,FALSE)="","",VLOOKUP($D210,Lovbrudd!$A:$O,3,FALSE)),""))</f>
        <v/>
      </c>
      <c r="G210" s="9" t="str">
        <f>IF($D210="","",IFERROR(IF(VLOOKUP($D210,Lovbrudd!$A:$O,4,FALSE)="","",VLOOKUP($D210,Lovbrudd!$A:$O,4,FALSE)),""))</f>
        <v/>
      </c>
      <c r="H210" s="27" t="str">
        <f>IF($D210="","",IFERROR(IF(VLOOKUP($D210,Lovbrudd!$A:$O,5,FALSE)="","",VLOOKUP($D210,Lovbrudd!$A:$O,5,FALSE)),""))</f>
        <v/>
      </c>
      <c r="I210" s="19"/>
      <c r="J210" s="9" t="str">
        <f>IF($G210="",F210,$F210+($G210*$I210))</f>
        <v/>
      </c>
    </row>
    <row r="211" spans="2:10" x14ac:dyDescent="0.25">
      <c r="B211" s="8" t="str">
        <f>IF($A211="","",IFERROR(IF(VLOOKUP($A211,Kamper!$A:$O,2,FALSE)="","",VLOOKUP($A211,Kamper!$A:$O,2,FALSE)),""))</f>
        <v/>
      </c>
      <c r="E211" s="8" t="str">
        <f>IF($D211="","",IFERROR(IF(VLOOKUP($D211,Lovbrudd!$A:$O,2,FALSE)="","",VLOOKUP($D211,Lovbrudd!$A:$O,2,FALSE)),""))</f>
        <v/>
      </c>
      <c r="F211" s="9" t="str">
        <f>IF($D211="","",IFERROR(IF(VLOOKUP($D211,Lovbrudd!$A:$O,3,FALSE)="","",VLOOKUP($D211,Lovbrudd!$A:$O,3,FALSE)),""))</f>
        <v/>
      </c>
      <c r="G211" s="9" t="str">
        <f>IF($D211="","",IFERROR(IF(VLOOKUP($D211,Lovbrudd!$A:$O,4,FALSE)="","",VLOOKUP($D211,Lovbrudd!$A:$O,4,FALSE)),""))</f>
        <v/>
      </c>
      <c r="H211" s="27" t="str">
        <f>IF($D211="","",IFERROR(IF(VLOOKUP($D211,Lovbrudd!$A:$O,5,FALSE)="","",VLOOKUP($D211,Lovbrudd!$A:$O,5,FALSE)),""))</f>
        <v/>
      </c>
      <c r="I211" s="19"/>
      <c r="J211" s="9" t="str">
        <f>IF($G211="",F211,$F211+($G211*$I211))</f>
        <v/>
      </c>
    </row>
    <row r="212" spans="2:10" x14ac:dyDescent="0.25">
      <c r="B212" s="8" t="str">
        <f>IF($A212="","",IFERROR(IF(VLOOKUP($A212,Kamper!$A:$O,2,FALSE)="","",VLOOKUP($A212,Kamper!$A:$O,2,FALSE)),""))</f>
        <v/>
      </c>
      <c r="E212" s="8" t="str">
        <f>IF($D212="","",IFERROR(IF(VLOOKUP($D212,Lovbrudd!$A:$O,2,FALSE)="","",VLOOKUP($D212,Lovbrudd!$A:$O,2,FALSE)),""))</f>
        <v/>
      </c>
      <c r="F212" s="9" t="str">
        <f>IF($D212="","",IFERROR(IF(VLOOKUP($D212,Lovbrudd!$A:$O,3,FALSE)="","",VLOOKUP($D212,Lovbrudd!$A:$O,3,FALSE)),""))</f>
        <v/>
      </c>
      <c r="G212" s="9" t="str">
        <f>IF($D212="","",IFERROR(IF(VLOOKUP($D212,Lovbrudd!$A:$O,4,FALSE)="","",VLOOKUP($D212,Lovbrudd!$A:$O,4,FALSE)),""))</f>
        <v/>
      </c>
      <c r="H212" s="27" t="str">
        <f>IF($D212="","",IFERROR(IF(VLOOKUP($D212,Lovbrudd!$A:$O,5,FALSE)="","",VLOOKUP($D212,Lovbrudd!$A:$O,5,FALSE)),""))</f>
        <v/>
      </c>
      <c r="I212" s="19"/>
      <c r="J212" s="9" t="str">
        <f>IF($G212="",F212,$F212+($G212*$I212))</f>
        <v/>
      </c>
    </row>
    <row r="213" spans="2:10" x14ac:dyDescent="0.25">
      <c r="B213" s="8" t="str">
        <f>IF($A213="","",IFERROR(IF(VLOOKUP($A213,Kamper!$A:$O,2,FALSE)="","",VLOOKUP($A213,Kamper!$A:$O,2,FALSE)),""))</f>
        <v/>
      </c>
      <c r="E213" s="8" t="str">
        <f>IF($D213="","",IFERROR(IF(VLOOKUP($D213,Lovbrudd!$A:$O,2,FALSE)="","",VLOOKUP($D213,Lovbrudd!$A:$O,2,FALSE)),""))</f>
        <v/>
      </c>
      <c r="F213" s="9" t="str">
        <f>IF($D213="","",IFERROR(IF(VLOOKUP($D213,Lovbrudd!$A:$O,3,FALSE)="","",VLOOKUP($D213,Lovbrudd!$A:$O,3,FALSE)),""))</f>
        <v/>
      </c>
      <c r="G213" s="9" t="str">
        <f>IF($D213="","",IFERROR(IF(VLOOKUP($D213,Lovbrudd!$A:$O,4,FALSE)="","",VLOOKUP($D213,Lovbrudd!$A:$O,4,FALSE)),""))</f>
        <v/>
      </c>
      <c r="H213" s="27" t="str">
        <f>IF($D213="","",IFERROR(IF(VLOOKUP($D213,Lovbrudd!$A:$O,5,FALSE)="","",VLOOKUP($D213,Lovbrudd!$A:$O,5,FALSE)),""))</f>
        <v/>
      </c>
      <c r="I213" s="19"/>
      <c r="J213" s="9" t="str">
        <f>IF($G213="",F213,$F213+($G213*$I213))</f>
        <v/>
      </c>
    </row>
    <row r="214" spans="2:10" x14ac:dyDescent="0.25">
      <c r="B214" s="8" t="str">
        <f>IF($A214="","",IFERROR(IF(VLOOKUP($A214,Kamper!$A:$O,2,FALSE)="","",VLOOKUP($A214,Kamper!$A:$O,2,FALSE)),""))</f>
        <v/>
      </c>
      <c r="E214" s="8" t="str">
        <f>IF($D214="","",IFERROR(IF(VLOOKUP($D214,Lovbrudd!$A:$O,2,FALSE)="","",VLOOKUP($D214,Lovbrudd!$A:$O,2,FALSE)),""))</f>
        <v/>
      </c>
      <c r="F214" s="9" t="str">
        <f>IF($D214="","",IFERROR(IF(VLOOKUP($D214,Lovbrudd!$A:$O,3,FALSE)="","",VLOOKUP($D214,Lovbrudd!$A:$O,3,FALSE)),""))</f>
        <v/>
      </c>
      <c r="G214" s="9" t="str">
        <f>IF($D214="","",IFERROR(IF(VLOOKUP($D214,Lovbrudd!$A:$O,4,FALSE)="","",VLOOKUP($D214,Lovbrudd!$A:$O,4,FALSE)),""))</f>
        <v/>
      </c>
      <c r="H214" s="27" t="str">
        <f>IF($D214="","",IFERROR(IF(VLOOKUP($D214,Lovbrudd!$A:$O,5,FALSE)="","",VLOOKUP($D214,Lovbrudd!$A:$O,5,FALSE)),""))</f>
        <v/>
      </c>
      <c r="I214" s="19"/>
      <c r="J214" s="9" t="str">
        <f>IF($G214="",F214,$F214+($G214*$I214))</f>
        <v/>
      </c>
    </row>
    <row r="215" spans="2:10" x14ac:dyDescent="0.25">
      <c r="B215" s="8" t="str">
        <f>IF($A215="","",IFERROR(IF(VLOOKUP($A215,Kamper!$A:$O,2,FALSE)="","",VLOOKUP($A215,Kamper!$A:$O,2,FALSE)),""))</f>
        <v/>
      </c>
      <c r="E215" s="8" t="str">
        <f>IF($D215="","",IFERROR(IF(VLOOKUP($D215,Lovbrudd!$A:$O,2,FALSE)="","",VLOOKUP($D215,Lovbrudd!$A:$O,2,FALSE)),""))</f>
        <v/>
      </c>
      <c r="F215" s="9" t="str">
        <f>IF($D215="","",IFERROR(IF(VLOOKUP($D215,Lovbrudd!$A:$O,3,FALSE)="","",VLOOKUP($D215,Lovbrudd!$A:$O,3,FALSE)),""))</f>
        <v/>
      </c>
      <c r="G215" s="9" t="str">
        <f>IF($D215="","",IFERROR(IF(VLOOKUP($D215,Lovbrudd!$A:$O,4,FALSE)="","",VLOOKUP($D215,Lovbrudd!$A:$O,4,FALSE)),""))</f>
        <v/>
      </c>
      <c r="H215" s="27" t="str">
        <f>IF($D215="","",IFERROR(IF(VLOOKUP($D215,Lovbrudd!$A:$O,5,FALSE)="","",VLOOKUP($D215,Lovbrudd!$A:$O,5,FALSE)),""))</f>
        <v/>
      </c>
      <c r="I215" s="19"/>
      <c r="J215" s="9" t="str">
        <f>IF($G215="",F215,$F215+($G215*$I215))</f>
        <v/>
      </c>
    </row>
    <row r="216" spans="2:10" x14ac:dyDescent="0.25">
      <c r="B216" s="8" t="str">
        <f>IF($A216="","",IFERROR(IF(VLOOKUP($A216,Kamper!$A:$O,2,FALSE)="","",VLOOKUP($A216,Kamper!$A:$O,2,FALSE)),""))</f>
        <v/>
      </c>
      <c r="E216" s="8" t="str">
        <f>IF($D216="","",IFERROR(IF(VLOOKUP($D216,Lovbrudd!$A:$O,2,FALSE)="","",VLOOKUP($D216,Lovbrudd!$A:$O,2,FALSE)),""))</f>
        <v/>
      </c>
      <c r="F216" s="9" t="str">
        <f>IF($D216="","",IFERROR(IF(VLOOKUP($D216,Lovbrudd!$A:$O,3,FALSE)="","",VLOOKUP($D216,Lovbrudd!$A:$O,3,FALSE)),""))</f>
        <v/>
      </c>
      <c r="G216" s="9" t="str">
        <f>IF($D216="","",IFERROR(IF(VLOOKUP($D216,Lovbrudd!$A:$O,4,FALSE)="","",VLOOKUP($D216,Lovbrudd!$A:$O,4,FALSE)),""))</f>
        <v/>
      </c>
      <c r="H216" s="27" t="str">
        <f>IF($D216="","",IFERROR(IF(VLOOKUP($D216,Lovbrudd!$A:$O,5,FALSE)="","",VLOOKUP($D216,Lovbrudd!$A:$O,5,FALSE)),""))</f>
        <v/>
      </c>
      <c r="I216" s="19"/>
      <c r="J216" s="9" t="str">
        <f>IF($G216="",F216,$F216+($G216*$I216))</f>
        <v/>
      </c>
    </row>
    <row r="217" spans="2:10" x14ac:dyDescent="0.25">
      <c r="B217" s="8" t="str">
        <f>IF($A217="","",IFERROR(IF(VLOOKUP($A217,Kamper!$A:$O,2,FALSE)="","",VLOOKUP($A217,Kamper!$A:$O,2,FALSE)),""))</f>
        <v/>
      </c>
      <c r="E217" s="8" t="str">
        <f>IF($D217="","",IFERROR(IF(VLOOKUP($D217,Lovbrudd!$A:$O,2,FALSE)="","",VLOOKUP($D217,Lovbrudd!$A:$O,2,FALSE)),""))</f>
        <v/>
      </c>
      <c r="F217" s="9" t="str">
        <f>IF($D217="","",IFERROR(IF(VLOOKUP($D217,Lovbrudd!$A:$O,3,FALSE)="","",VLOOKUP($D217,Lovbrudd!$A:$O,3,FALSE)),""))</f>
        <v/>
      </c>
      <c r="G217" s="9" t="str">
        <f>IF($D217="","",IFERROR(IF(VLOOKUP($D217,Lovbrudd!$A:$O,4,FALSE)="","",VLOOKUP($D217,Lovbrudd!$A:$O,4,FALSE)),""))</f>
        <v/>
      </c>
      <c r="H217" s="27" t="str">
        <f>IF($D217="","",IFERROR(IF(VLOOKUP($D217,Lovbrudd!$A:$O,5,FALSE)="","",VLOOKUP($D217,Lovbrudd!$A:$O,5,FALSE)),""))</f>
        <v/>
      </c>
      <c r="I217" s="19"/>
      <c r="J217" s="9" t="str">
        <f>IF($G217="",F217,$F217+($G217*$I217))</f>
        <v/>
      </c>
    </row>
    <row r="218" spans="2:10" x14ac:dyDescent="0.25">
      <c r="B218" s="8" t="str">
        <f>IF($A218="","",IFERROR(IF(VLOOKUP($A218,Kamper!$A:$O,2,FALSE)="","",VLOOKUP($A218,Kamper!$A:$O,2,FALSE)),""))</f>
        <v/>
      </c>
      <c r="E218" s="8" t="str">
        <f>IF($D218="","",IFERROR(IF(VLOOKUP($D218,Lovbrudd!$A:$O,2,FALSE)="","",VLOOKUP($D218,Lovbrudd!$A:$O,2,FALSE)),""))</f>
        <v/>
      </c>
      <c r="F218" s="9" t="str">
        <f>IF($D218="","",IFERROR(IF(VLOOKUP($D218,Lovbrudd!$A:$O,3,FALSE)="","",VLOOKUP($D218,Lovbrudd!$A:$O,3,FALSE)),""))</f>
        <v/>
      </c>
      <c r="G218" s="9" t="str">
        <f>IF($D218="","",IFERROR(IF(VLOOKUP($D218,Lovbrudd!$A:$O,4,FALSE)="","",VLOOKUP($D218,Lovbrudd!$A:$O,4,FALSE)),""))</f>
        <v/>
      </c>
      <c r="H218" s="27" t="str">
        <f>IF($D218="","",IFERROR(IF(VLOOKUP($D218,Lovbrudd!$A:$O,5,FALSE)="","",VLOOKUP($D218,Lovbrudd!$A:$O,5,FALSE)),""))</f>
        <v/>
      </c>
      <c r="I218" s="19"/>
      <c r="J218" s="9" t="str">
        <f>IF($G218="",F218,$F218+($G218*$I218))</f>
        <v/>
      </c>
    </row>
    <row r="219" spans="2:10" x14ac:dyDescent="0.25">
      <c r="B219" s="8" t="str">
        <f>IF($A219="","",IFERROR(IF(VLOOKUP($A219,Kamper!$A:$O,2,FALSE)="","",VLOOKUP($A219,Kamper!$A:$O,2,FALSE)),""))</f>
        <v/>
      </c>
      <c r="E219" s="8" t="str">
        <f>IF($D219="","",IFERROR(IF(VLOOKUP($D219,Lovbrudd!$A:$O,2,FALSE)="","",VLOOKUP($D219,Lovbrudd!$A:$O,2,FALSE)),""))</f>
        <v/>
      </c>
      <c r="F219" s="9" t="str">
        <f>IF($D219="","",IFERROR(IF(VLOOKUP($D219,Lovbrudd!$A:$O,3,FALSE)="","",VLOOKUP($D219,Lovbrudd!$A:$O,3,FALSE)),""))</f>
        <v/>
      </c>
      <c r="G219" s="9" t="str">
        <f>IF($D219="","",IFERROR(IF(VLOOKUP($D219,Lovbrudd!$A:$O,4,FALSE)="","",VLOOKUP($D219,Lovbrudd!$A:$O,4,FALSE)),""))</f>
        <v/>
      </c>
      <c r="H219" s="27" t="str">
        <f>IF($D219="","",IFERROR(IF(VLOOKUP($D219,Lovbrudd!$A:$O,5,FALSE)="","",VLOOKUP($D219,Lovbrudd!$A:$O,5,FALSE)),""))</f>
        <v/>
      </c>
      <c r="I219" s="19"/>
      <c r="J219" s="9" t="str">
        <f>IF($G219="",F219,$F219+($G219*$I219))</f>
        <v/>
      </c>
    </row>
    <row r="220" spans="2:10" x14ac:dyDescent="0.25">
      <c r="B220" s="8" t="str">
        <f>IF($A220="","",IFERROR(IF(VLOOKUP($A220,Kamper!$A:$O,2,FALSE)="","",VLOOKUP($A220,Kamper!$A:$O,2,FALSE)),""))</f>
        <v/>
      </c>
      <c r="E220" s="8" t="str">
        <f>IF($D220="","",IFERROR(IF(VLOOKUP($D220,Lovbrudd!$A:$O,2,FALSE)="","",VLOOKUP($D220,Lovbrudd!$A:$O,2,FALSE)),""))</f>
        <v/>
      </c>
      <c r="F220" s="9" t="str">
        <f>IF($D220="","",IFERROR(IF(VLOOKUP($D220,Lovbrudd!$A:$O,3,FALSE)="","",VLOOKUP($D220,Lovbrudd!$A:$O,3,FALSE)),""))</f>
        <v/>
      </c>
      <c r="G220" s="9" t="str">
        <f>IF($D220="","",IFERROR(IF(VLOOKUP($D220,Lovbrudd!$A:$O,4,FALSE)="","",VLOOKUP($D220,Lovbrudd!$A:$O,4,FALSE)),""))</f>
        <v/>
      </c>
      <c r="H220" s="27" t="str">
        <f>IF($D220="","",IFERROR(IF(VLOOKUP($D220,Lovbrudd!$A:$O,5,FALSE)="","",VLOOKUP($D220,Lovbrudd!$A:$O,5,FALSE)),""))</f>
        <v/>
      </c>
      <c r="I220" s="19"/>
      <c r="J220" s="9" t="str">
        <f>IF($G220="",F220,$F220+($G220*$I220))</f>
        <v/>
      </c>
    </row>
    <row r="221" spans="2:10" x14ac:dyDescent="0.25">
      <c r="B221" s="8" t="str">
        <f>IF($A221="","",IFERROR(IF(VLOOKUP($A221,Kamper!$A:$O,2,FALSE)="","",VLOOKUP($A221,Kamper!$A:$O,2,FALSE)),""))</f>
        <v/>
      </c>
      <c r="E221" s="8" t="str">
        <f>IF($D221="","",IFERROR(IF(VLOOKUP($D221,Lovbrudd!$A:$O,2,FALSE)="","",VLOOKUP($D221,Lovbrudd!$A:$O,2,FALSE)),""))</f>
        <v/>
      </c>
      <c r="F221" s="9" t="str">
        <f>IF($D221="","",IFERROR(IF(VLOOKUP($D221,Lovbrudd!$A:$O,3,FALSE)="","",VLOOKUP($D221,Lovbrudd!$A:$O,3,FALSE)),""))</f>
        <v/>
      </c>
      <c r="G221" s="9" t="str">
        <f>IF($D221="","",IFERROR(IF(VLOOKUP($D221,Lovbrudd!$A:$O,4,FALSE)="","",VLOOKUP($D221,Lovbrudd!$A:$O,4,FALSE)),""))</f>
        <v/>
      </c>
      <c r="H221" s="27" t="str">
        <f>IF($D221="","",IFERROR(IF(VLOOKUP($D221,Lovbrudd!$A:$O,5,FALSE)="","",VLOOKUP($D221,Lovbrudd!$A:$O,5,FALSE)),""))</f>
        <v/>
      </c>
      <c r="I221" s="19"/>
      <c r="J221" s="9" t="str">
        <f>IF($G221="",F221,$F221+($G221*$I221))</f>
        <v/>
      </c>
    </row>
    <row r="222" spans="2:10" x14ac:dyDescent="0.25">
      <c r="B222" s="8" t="str">
        <f>IF($A222="","",IFERROR(IF(VLOOKUP($A222,Kamper!$A:$O,2,FALSE)="","",VLOOKUP($A222,Kamper!$A:$O,2,FALSE)),""))</f>
        <v/>
      </c>
      <c r="E222" s="8" t="str">
        <f>IF($D222="","",IFERROR(IF(VLOOKUP($D222,Lovbrudd!$A:$O,2,FALSE)="","",VLOOKUP($D222,Lovbrudd!$A:$O,2,FALSE)),""))</f>
        <v/>
      </c>
      <c r="F222" s="9" t="str">
        <f>IF($D222="","",IFERROR(IF(VLOOKUP($D222,Lovbrudd!$A:$O,3,FALSE)="","",VLOOKUP($D222,Lovbrudd!$A:$O,3,FALSE)),""))</f>
        <v/>
      </c>
      <c r="G222" s="9" t="str">
        <f>IF($D222="","",IFERROR(IF(VLOOKUP($D222,Lovbrudd!$A:$O,4,FALSE)="","",VLOOKUP($D222,Lovbrudd!$A:$O,4,FALSE)),""))</f>
        <v/>
      </c>
      <c r="H222" s="27" t="str">
        <f>IF($D222="","",IFERROR(IF(VLOOKUP($D222,Lovbrudd!$A:$O,5,FALSE)="","",VLOOKUP($D222,Lovbrudd!$A:$O,5,FALSE)),""))</f>
        <v/>
      </c>
      <c r="I222" s="19"/>
      <c r="J222" s="9" t="str">
        <f>IF($G222="",F222,$F222+($G222*$I222))</f>
        <v/>
      </c>
    </row>
    <row r="223" spans="2:10" x14ac:dyDescent="0.25">
      <c r="B223" s="8" t="str">
        <f>IF($A223="","",IFERROR(IF(VLOOKUP($A223,Kamper!$A:$O,2,FALSE)="","",VLOOKUP($A223,Kamper!$A:$O,2,FALSE)),""))</f>
        <v/>
      </c>
      <c r="E223" s="8" t="str">
        <f>IF($D223="","",IFERROR(IF(VLOOKUP($D223,Lovbrudd!$A:$O,2,FALSE)="","",VLOOKUP($D223,Lovbrudd!$A:$O,2,FALSE)),""))</f>
        <v/>
      </c>
      <c r="F223" s="9" t="str">
        <f>IF($D223="","",IFERROR(IF(VLOOKUP($D223,Lovbrudd!$A:$O,3,FALSE)="","",VLOOKUP($D223,Lovbrudd!$A:$O,3,FALSE)),""))</f>
        <v/>
      </c>
      <c r="G223" s="9" t="str">
        <f>IF($D223="","",IFERROR(IF(VLOOKUP($D223,Lovbrudd!$A:$O,4,FALSE)="","",VLOOKUP($D223,Lovbrudd!$A:$O,4,FALSE)),""))</f>
        <v/>
      </c>
      <c r="H223" s="27" t="str">
        <f>IF($D223="","",IFERROR(IF(VLOOKUP($D223,Lovbrudd!$A:$O,5,FALSE)="","",VLOOKUP($D223,Lovbrudd!$A:$O,5,FALSE)),""))</f>
        <v/>
      </c>
      <c r="I223" s="19"/>
      <c r="J223" s="9" t="str">
        <f>IF($G223="",F223,$F223+($G223*$I223))</f>
        <v/>
      </c>
    </row>
    <row r="224" spans="2:10" x14ac:dyDescent="0.25">
      <c r="B224" s="8" t="str">
        <f>IF($A224="","",IFERROR(IF(VLOOKUP($A224,Kamper!$A:$O,2,FALSE)="","",VLOOKUP($A224,Kamper!$A:$O,2,FALSE)),""))</f>
        <v/>
      </c>
      <c r="E224" s="8" t="str">
        <f>IF($D224="","",IFERROR(IF(VLOOKUP($D224,Lovbrudd!$A:$O,2,FALSE)="","",VLOOKUP($D224,Lovbrudd!$A:$O,2,FALSE)),""))</f>
        <v/>
      </c>
      <c r="F224" s="9" t="str">
        <f>IF($D224="","",IFERROR(IF(VLOOKUP($D224,Lovbrudd!$A:$O,3,FALSE)="","",VLOOKUP($D224,Lovbrudd!$A:$O,3,FALSE)),""))</f>
        <v/>
      </c>
      <c r="G224" s="9" t="str">
        <f>IF($D224="","",IFERROR(IF(VLOOKUP($D224,Lovbrudd!$A:$O,4,FALSE)="","",VLOOKUP($D224,Lovbrudd!$A:$O,4,FALSE)),""))</f>
        <v/>
      </c>
      <c r="H224" s="27" t="str">
        <f>IF($D224="","",IFERROR(IF(VLOOKUP($D224,Lovbrudd!$A:$O,5,FALSE)="","",VLOOKUP($D224,Lovbrudd!$A:$O,5,FALSE)),""))</f>
        <v/>
      </c>
      <c r="I224" s="19"/>
      <c r="J224" s="9" t="str">
        <f>IF($G224="",F224,$F224+($G224*$I224))</f>
        <v/>
      </c>
    </row>
    <row r="225" spans="2:10" x14ac:dyDescent="0.25">
      <c r="B225" s="8" t="str">
        <f>IF($A225="","",IFERROR(IF(VLOOKUP($A225,Kamper!$A:$O,2,FALSE)="","",VLOOKUP($A225,Kamper!$A:$O,2,FALSE)),""))</f>
        <v/>
      </c>
      <c r="E225" s="8" t="str">
        <f>IF($D225="","",IFERROR(IF(VLOOKUP($D225,Lovbrudd!$A:$O,2,FALSE)="","",VLOOKUP($D225,Lovbrudd!$A:$O,2,FALSE)),""))</f>
        <v/>
      </c>
      <c r="F225" s="9" t="str">
        <f>IF($D225="","",IFERROR(IF(VLOOKUP($D225,Lovbrudd!$A:$O,3,FALSE)="","",VLOOKUP($D225,Lovbrudd!$A:$O,3,FALSE)),""))</f>
        <v/>
      </c>
      <c r="G225" s="9" t="str">
        <f>IF($D225="","",IFERROR(IF(VLOOKUP($D225,Lovbrudd!$A:$O,4,FALSE)="","",VLOOKUP($D225,Lovbrudd!$A:$O,4,FALSE)),""))</f>
        <v/>
      </c>
      <c r="H225" s="27" t="str">
        <f>IF($D225="","",IFERROR(IF(VLOOKUP($D225,Lovbrudd!$A:$O,5,FALSE)="","",VLOOKUP($D225,Lovbrudd!$A:$O,5,FALSE)),""))</f>
        <v/>
      </c>
      <c r="I225" s="19"/>
      <c r="J225" s="9" t="str">
        <f>IF($G225="",F225,$F225+($G225*$I225))</f>
        <v/>
      </c>
    </row>
    <row r="226" spans="2:10" x14ac:dyDescent="0.25">
      <c r="B226" s="8" t="str">
        <f>IF($A226="","",IFERROR(IF(VLOOKUP($A226,Kamper!$A:$O,2,FALSE)="","",VLOOKUP($A226,Kamper!$A:$O,2,FALSE)),""))</f>
        <v/>
      </c>
      <c r="E226" s="8" t="str">
        <f>IF($D226="","",IFERROR(IF(VLOOKUP($D226,Lovbrudd!$A:$O,2,FALSE)="","",VLOOKUP($D226,Lovbrudd!$A:$O,2,FALSE)),""))</f>
        <v/>
      </c>
      <c r="F226" s="9" t="str">
        <f>IF($D226="","",IFERROR(IF(VLOOKUP($D226,Lovbrudd!$A:$O,3,FALSE)="","",VLOOKUP($D226,Lovbrudd!$A:$O,3,FALSE)),""))</f>
        <v/>
      </c>
      <c r="G226" s="9" t="str">
        <f>IF($D226="","",IFERROR(IF(VLOOKUP($D226,Lovbrudd!$A:$O,4,FALSE)="","",VLOOKUP($D226,Lovbrudd!$A:$O,4,FALSE)),""))</f>
        <v/>
      </c>
      <c r="H226" s="27" t="str">
        <f>IF($D226="","",IFERROR(IF(VLOOKUP($D226,Lovbrudd!$A:$O,5,FALSE)="","",VLOOKUP($D226,Lovbrudd!$A:$O,5,FALSE)),""))</f>
        <v/>
      </c>
      <c r="I226" s="19"/>
      <c r="J226" s="9" t="str">
        <f>IF($G226="",F226,$F226+($G226*$I226))</f>
        <v/>
      </c>
    </row>
    <row r="227" spans="2:10" x14ac:dyDescent="0.25">
      <c r="B227" s="8" t="str">
        <f>IF($A227="","",IFERROR(IF(VLOOKUP($A227,Kamper!$A:$O,2,FALSE)="","",VLOOKUP($A227,Kamper!$A:$O,2,FALSE)),""))</f>
        <v/>
      </c>
      <c r="E227" s="8" t="str">
        <f>IF($D227="","",IFERROR(IF(VLOOKUP($D227,Lovbrudd!$A:$O,2,FALSE)="","",VLOOKUP($D227,Lovbrudd!$A:$O,2,FALSE)),""))</f>
        <v/>
      </c>
      <c r="F227" s="9" t="str">
        <f>IF($D227="","",IFERROR(IF(VLOOKUP($D227,Lovbrudd!$A:$O,3,FALSE)="","",VLOOKUP($D227,Lovbrudd!$A:$O,3,FALSE)),""))</f>
        <v/>
      </c>
      <c r="G227" s="9" t="str">
        <f>IF($D227="","",IFERROR(IF(VLOOKUP($D227,Lovbrudd!$A:$O,4,FALSE)="","",VLOOKUP($D227,Lovbrudd!$A:$O,4,FALSE)),""))</f>
        <v/>
      </c>
      <c r="H227" s="27" t="str">
        <f>IF($D227="","",IFERROR(IF(VLOOKUP($D227,Lovbrudd!$A:$O,5,FALSE)="","",VLOOKUP($D227,Lovbrudd!$A:$O,5,FALSE)),""))</f>
        <v/>
      </c>
      <c r="I227" s="19"/>
      <c r="J227" s="9" t="str">
        <f>IF($G227="",F227,$F227+($G227*$I227))</f>
        <v/>
      </c>
    </row>
    <row r="228" spans="2:10" x14ac:dyDescent="0.25">
      <c r="B228" s="8" t="str">
        <f>IF($A228="","",IFERROR(IF(VLOOKUP($A228,Kamper!$A:$O,2,FALSE)="","",VLOOKUP($A228,Kamper!$A:$O,2,FALSE)),""))</f>
        <v/>
      </c>
      <c r="E228" s="8" t="str">
        <f>IF($D228="","",IFERROR(IF(VLOOKUP($D228,Lovbrudd!$A:$O,2,FALSE)="","",VLOOKUP($D228,Lovbrudd!$A:$O,2,FALSE)),""))</f>
        <v/>
      </c>
      <c r="F228" s="9" t="str">
        <f>IF($D228="","",IFERROR(IF(VLOOKUP($D228,Lovbrudd!$A:$O,3,FALSE)="","",VLOOKUP($D228,Lovbrudd!$A:$O,3,FALSE)),""))</f>
        <v/>
      </c>
      <c r="G228" s="9" t="str">
        <f>IF($D228="","",IFERROR(IF(VLOOKUP($D228,Lovbrudd!$A:$O,4,FALSE)="","",VLOOKUP($D228,Lovbrudd!$A:$O,4,FALSE)),""))</f>
        <v/>
      </c>
      <c r="H228" s="27" t="str">
        <f>IF($D228="","",IFERROR(IF(VLOOKUP($D228,Lovbrudd!$A:$O,5,FALSE)="","",VLOOKUP($D228,Lovbrudd!$A:$O,5,FALSE)),""))</f>
        <v/>
      </c>
      <c r="I228" s="19"/>
      <c r="J228" s="9" t="str">
        <f>IF($G228="",F228,$F228+($G228*$I228))</f>
        <v/>
      </c>
    </row>
    <row r="229" spans="2:10" x14ac:dyDescent="0.25">
      <c r="B229" s="8" t="str">
        <f>IF($A229="","",IFERROR(IF(VLOOKUP($A229,Kamper!$A:$O,2,FALSE)="","",VLOOKUP($A229,Kamper!$A:$O,2,FALSE)),""))</f>
        <v/>
      </c>
      <c r="E229" s="8" t="str">
        <f>IF($D229="","",IFERROR(IF(VLOOKUP($D229,Lovbrudd!$A:$O,2,FALSE)="","",VLOOKUP($D229,Lovbrudd!$A:$O,2,FALSE)),""))</f>
        <v/>
      </c>
      <c r="F229" s="9" t="str">
        <f>IF($D229="","",IFERROR(IF(VLOOKUP($D229,Lovbrudd!$A:$O,3,FALSE)="","",VLOOKUP($D229,Lovbrudd!$A:$O,3,FALSE)),""))</f>
        <v/>
      </c>
      <c r="G229" s="9" t="str">
        <f>IF($D229="","",IFERROR(IF(VLOOKUP($D229,Lovbrudd!$A:$O,4,FALSE)="","",VLOOKUP($D229,Lovbrudd!$A:$O,4,FALSE)),""))</f>
        <v/>
      </c>
      <c r="H229" s="27" t="str">
        <f>IF($D229="","",IFERROR(IF(VLOOKUP($D229,Lovbrudd!$A:$O,5,FALSE)="","",VLOOKUP($D229,Lovbrudd!$A:$O,5,FALSE)),""))</f>
        <v/>
      </c>
      <c r="I229" s="19"/>
      <c r="J229" s="9" t="str">
        <f>IF($G229="",F229,$F229+($G229*$I229))</f>
        <v/>
      </c>
    </row>
    <row r="230" spans="2:10" x14ac:dyDescent="0.25">
      <c r="B230" s="8" t="str">
        <f>IF($A230="","",IFERROR(IF(VLOOKUP($A230,Kamper!$A:$O,2,FALSE)="","",VLOOKUP($A230,Kamper!$A:$O,2,FALSE)),""))</f>
        <v/>
      </c>
      <c r="E230" s="8" t="str">
        <f>IF($D230="","",IFERROR(IF(VLOOKUP($D230,Lovbrudd!$A:$O,2,FALSE)="","",VLOOKUP($D230,Lovbrudd!$A:$O,2,FALSE)),""))</f>
        <v/>
      </c>
      <c r="F230" s="9" t="str">
        <f>IF($D230="","",IFERROR(IF(VLOOKUP($D230,Lovbrudd!$A:$O,3,FALSE)="","",VLOOKUP($D230,Lovbrudd!$A:$O,3,FALSE)),""))</f>
        <v/>
      </c>
      <c r="G230" s="9" t="str">
        <f>IF($D230="","",IFERROR(IF(VLOOKUP($D230,Lovbrudd!$A:$O,4,FALSE)="","",VLOOKUP($D230,Lovbrudd!$A:$O,4,FALSE)),""))</f>
        <v/>
      </c>
      <c r="H230" s="27" t="str">
        <f>IF($D230="","",IFERROR(IF(VLOOKUP($D230,Lovbrudd!$A:$O,5,FALSE)="","",VLOOKUP($D230,Lovbrudd!$A:$O,5,FALSE)),""))</f>
        <v/>
      </c>
      <c r="I230" s="19"/>
      <c r="J230" s="9" t="str">
        <f>IF($G230="",F230,$F230+($G230*$I230))</f>
        <v/>
      </c>
    </row>
    <row r="231" spans="2:10" x14ac:dyDescent="0.25">
      <c r="B231" s="8" t="str">
        <f>IF($A231="","",IFERROR(IF(VLOOKUP($A231,Kamper!$A:$O,2,FALSE)="","",VLOOKUP($A231,Kamper!$A:$O,2,FALSE)),""))</f>
        <v/>
      </c>
      <c r="E231" s="8" t="str">
        <f>IF($D231="","",IFERROR(IF(VLOOKUP($D231,Lovbrudd!$A:$O,2,FALSE)="","",VLOOKUP($D231,Lovbrudd!$A:$O,2,FALSE)),""))</f>
        <v/>
      </c>
      <c r="F231" s="9" t="str">
        <f>IF($D231="","",IFERROR(IF(VLOOKUP($D231,Lovbrudd!$A:$O,3,FALSE)="","",VLOOKUP($D231,Lovbrudd!$A:$O,3,FALSE)),""))</f>
        <v/>
      </c>
      <c r="G231" s="9" t="str">
        <f>IF($D231="","",IFERROR(IF(VLOOKUP($D231,Lovbrudd!$A:$O,4,FALSE)="","",VLOOKUP($D231,Lovbrudd!$A:$O,4,FALSE)),""))</f>
        <v/>
      </c>
      <c r="H231" s="27" t="str">
        <f>IF($D231="","",IFERROR(IF(VLOOKUP($D231,Lovbrudd!$A:$O,5,FALSE)="","",VLOOKUP($D231,Lovbrudd!$A:$O,5,FALSE)),""))</f>
        <v/>
      </c>
      <c r="I231" s="19"/>
      <c r="J231" s="9" t="str">
        <f>IF($G231="",F231,$F231+($G231*$I231))</f>
        <v/>
      </c>
    </row>
    <row r="232" spans="2:10" x14ac:dyDescent="0.25">
      <c r="B232" s="8" t="str">
        <f>IF($A232="","",IFERROR(IF(VLOOKUP($A232,Kamper!$A:$O,2,FALSE)="","",VLOOKUP($A232,Kamper!$A:$O,2,FALSE)),""))</f>
        <v/>
      </c>
      <c r="E232" s="8" t="str">
        <f>IF($D232="","",IFERROR(IF(VLOOKUP($D232,Lovbrudd!$A:$O,2,FALSE)="","",VLOOKUP($D232,Lovbrudd!$A:$O,2,FALSE)),""))</f>
        <v/>
      </c>
      <c r="F232" s="9" t="str">
        <f>IF($D232="","",IFERROR(IF(VLOOKUP($D232,Lovbrudd!$A:$O,3,FALSE)="","",VLOOKUP($D232,Lovbrudd!$A:$O,3,FALSE)),""))</f>
        <v/>
      </c>
      <c r="G232" s="9" t="str">
        <f>IF($D232="","",IFERROR(IF(VLOOKUP($D232,Lovbrudd!$A:$O,4,FALSE)="","",VLOOKUP($D232,Lovbrudd!$A:$O,4,FALSE)),""))</f>
        <v/>
      </c>
      <c r="H232" s="27" t="str">
        <f>IF($D232="","",IFERROR(IF(VLOOKUP($D232,Lovbrudd!$A:$O,5,FALSE)="","",VLOOKUP($D232,Lovbrudd!$A:$O,5,FALSE)),""))</f>
        <v/>
      </c>
      <c r="I232" s="19"/>
      <c r="J232" s="9" t="str">
        <f>IF($G232="",F232,$F232+($G232*$I232))</f>
        <v/>
      </c>
    </row>
    <row r="233" spans="2:10" x14ac:dyDescent="0.25">
      <c r="B233" s="8" t="str">
        <f>IF($A233="","",IFERROR(IF(VLOOKUP($A233,Kamper!$A:$O,2,FALSE)="","",VLOOKUP($A233,Kamper!$A:$O,2,FALSE)),""))</f>
        <v/>
      </c>
      <c r="E233" s="8" t="str">
        <f>IF($D233="","",IFERROR(IF(VLOOKUP($D233,Lovbrudd!$A:$O,2,FALSE)="","",VLOOKUP($D233,Lovbrudd!$A:$O,2,FALSE)),""))</f>
        <v/>
      </c>
      <c r="F233" s="9" t="str">
        <f>IF($D233="","",IFERROR(IF(VLOOKUP($D233,Lovbrudd!$A:$O,3,FALSE)="","",VLOOKUP($D233,Lovbrudd!$A:$O,3,FALSE)),""))</f>
        <v/>
      </c>
      <c r="G233" s="9" t="str">
        <f>IF($D233="","",IFERROR(IF(VLOOKUP($D233,Lovbrudd!$A:$O,4,FALSE)="","",VLOOKUP($D233,Lovbrudd!$A:$O,4,FALSE)),""))</f>
        <v/>
      </c>
      <c r="H233" s="27" t="str">
        <f>IF($D233="","",IFERROR(IF(VLOOKUP($D233,Lovbrudd!$A:$O,5,FALSE)="","",VLOOKUP($D233,Lovbrudd!$A:$O,5,FALSE)),""))</f>
        <v/>
      </c>
      <c r="I233" s="19"/>
      <c r="J233" s="9" t="str">
        <f>IF($G233="",F233,$F233+($G233*$I233))</f>
        <v/>
      </c>
    </row>
    <row r="234" spans="2:10" x14ac:dyDescent="0.25">
      <c r="B234" s="8" t="str">
        <f>IF($A234="","",IFERROR(IF(VLOOKUP($A234,Kamper!$A:$O,2,FALSE)="","",VLOOKUP($A234,Kamper!$A:$O,2,FALSE)),""))</f>
        <v/>
      </c>
      <c r="E234" s="8" t="str">
        <f>IF($D234="","",IFERROR(IF(VLOOKUP($D234,Lovbrudd!$A:$O,2,FALSE)="","",VLOOKUP($D234,Lovbrudd!$A:$O,2,FALSE)),""))</f>
        <v/>
      </c>
      <c r="F234" s="9" t="str">
        <f>IF($D234="","",IFERROR(IF(VLOOKUP($D234,Lovbrudd!$A:$O,3,FALSE)="","",VLOOKUP($D234,Lovbrudd!$A:$O,3,FALSE)),""))</f>
        <v/>
      </c>
      <c r="G234" s="9" t="str">
        <f>IF($D234="","",IFERROR(IF(VLOOKUP($D234,Lovbrudd!$A:$O,4,FALSE)="","",VLOOKUP($D234,Lovbrudd!$A:$O,4,FALSE)),""))</f>
        <v/>
      </c>
      <c r="H234" s="27" t="str">
        <f>IF($D234="","",IFERROR(IF(VLOOKUP($D234,Lovbrudd!$A:$O,5,FALSE)="","",VLOOKUP($D234,Lovbrudd!$A:$O,5,FALSE)),""))</f>
        <v/>
      </c>
      <c r="I234" s="19"/>
      <c r="J234" s="9" t="str">
        <f>IF($G234="",F234,$F234+($G234*$I234))</f>
        <v/>
      </c>
    </row>
    <row r="235" spans="2:10" x14ac:dyDescent="0.25">
      <c r="B235" s="8" t="str">
        <f>IF($A235="","",IFERROR(IF(VLOOKUP($A235,Kamper!$A:$O,2,FALSE)="","",VLOOKUP($A235,Kamper!$A:$O,2,FALSE)),""))</f>
        <v/>
      </c>
      <c r="E235" s="8" t="str">
        <f>IF($D235="","",IFERROR(IF(VLOOKUP($D235,Lovbrudd!$A:$O,2,FALSE)="","",VLOOKUP($D235,Lovbrudd!$A:$O,2,FALSE)),""))</f>
        <v/>
      </c>
      <c r="F235" s="9" t="str">
        <f>IF($D235="","",IFERROR(IF(VLOOKUP($D235,Lovbrudd!$A:$O,3,FALSE)="","",VLOOKUP($D235,Lovbrudd!$A:$O,3,FALSE)),""))</f>
        <v/>
      </c>
      <c r="G235" s="9" t="str">
        <f>IF($D235="","",IFERROR(IF(VLOOKUP($D235,Lovbrudd!$A:$O,4,FALSE)="","",VLOOKUP($D235,Lovbrudd!$A:$O,4,FALSE)),""))</f>
        <v/>
      </c>
      <c r="H235" s="27" t="str">
        <f>IF($D235="","",IFERROR(IF(VLOOKUP($D235,Lovbrudd!$A:$O,5,FALSE)="","",VLOOKUP($D235,Lovbrudd!$A:$O,5,FALSE)),""))</f>
        <v/>
      </c>
      <c r="I235" s="19"/>
      <c r="J235" s="9" t="str">
        <f>IF($G235="",F235,$F235+($G235*$I235))</f>
        <v/>
      </c>
    </row>
    <row r="236" spans="2:10" x14ac:dyDescent="0.25">
      <c r="B236" s="8" t="str">
        <f>IF($A236="","",IFERROR(IF(VLOOKUP($A236,Kamper!$A:$O,2,FALSE)="","",VLOOKUP($A236,Kamper!$A:$O,2,FALSE)),""))</f>
        <v/>
      </c>
      <c r="E236" s="8" t="str">
        <f>IF($D236="","",IFERROR(IF(VLOOKUP($D236,Lovbrudd!$A:$O,2,FALSE)="","",VLOOKUP($D236,Lovbrudd!$A:$O,2,FALSE)),""))</f>
        <v/>
      </c>
      <c r="F236" s="9" t="str">
        <f>IF($D236="","",IFERROR(IF(VLOOKUP($D236,Lovbrudd!$A:$O,3,FALSE)="","",VLOOKUP($D236,Lovbrudd!$A:$O,3,FALSE)),""))</f>
        <v/>
      </c>
      <c r="G236" s="9" t="str">
        <f>IF($D236="","",IFERROR(IF(VLOOKUP($D236,Lovbrudd!$A:$O,4,FALSE)="","",VLOOKUP($D236,Lovbrudd!$A:$O,4,FALSE)),""))</f>
        <v/>
      </c>
      <c r="H236" s="27" t="str">
        <f>IF($D236="","",IFERROR(IF(VLOOKUP($D236,Lovbrudd!$A:$O,5,FALSE)="","",VLOOKUP($D236,Lovbrudd!$A:$O,5,FALSE)),""))</f>
        <v/>
      </c>
      <c r="I236" s="19"/>
      <c r="J236" s="9" t="str">
        <f>IF($G236="",F236,$F236+($G236*$I236))</f>
        <v/>
      </c>
    </row>
    <row r="237" spans="2:10" x14ac:dyDescent="0.25">
      <c r="B237" s="8" t="str">
        <f>IF($A237="","",IFERROR(IF(VLOOKUP($A237,Kamper!$A:$O,2,FALSE)="","",VLOOKUP($A237,Kamper!$A:$O,2,FALSE)),""))</f>
        <v/>
      </c>
      <c r="E237" s="8" t="str">
        <f>IF($D237="","",IFERROR(IF(VLOOKUP($D237,Lovbrudd!$A:$O,2,FALSE)="","",VLOOKUP($D237,Lovbrudd!$A:$O,2,FALSE)),""))</f>
        <v/>
      </c>
      <c r="F237" s="9" t="str">
        <f>IF($D237="","",IFERROR(IF(VLOOKUP($D237,Lovbrudd!$A:$O,3,FALSE)="","",VLOOKUP($D237,Lovbrudd!$A:$O,3,FALSE)),""))</f>
        <v/>
      </c>
      <c r="G237" s="9" t="str">
        <f>IF($D237="","",IFERROR(IF(VLOOKUP($D237,Lovbrudd!$A:$O,4,FALSE)="","",VLOOKUP($D237,Lovbrudd!$A:$O,4,FALSE)),""))</f>
        <v/>
      </c>
      <c r="H237" s="27" t="str">
        <f>IF($D237="","",IFERROR(IF(VLOOKUP($D237,Lovbrudd!$A:$O,5,FALSE)="","",VLOOKUP($D237,Lovbrudd!$A:$O,5,FALSE)),""))</f>
        <v/>
      </c>
      <c r="I237" s="19"/>
      <c r="J237" s="9" t="str">
        <f>IF($G237="",F237,$F237+($G237*$I237))</f>
        <v/>
      </c>
    </row>
    <row r="238" spans="2:10" x14ac:dyDescent="0.25">
      <c r="B238" s="8" t="str">
        <f>IF($A238="","",IFERROR(IF(VLOOKUP($A238,Kamper!$A:$O,2,FALSE)="","",VLOOKUP($A238,Kamper!$A:$O,2,FALSE)),""))</f>
        <v/>
      </c>
      <c r="E238" s="8" t="str">
        <f>IF($D238="","",IFERROR(IF(VLOOKUP($D238,Lovbrudd!$A:$O,2,FALSE)="","",VLOOKUP($D238,Lovbrudd!$A:$O,2,FALSE)),""))</f>
        <v/>
      </c>
      <c r="F238" s="9" t="str">
        <f>IF($D238="","",IFERROR(IF(VLOOKUP($D238,Lovbrudd!$A:$O,3,FALSE)="","",VLOOKUP($D238,Lovbrudd!$A:$O,3,FALSE)),""))</f>
        <v/>
      </c>
      <c r="G238" s="9" t="str">
        <f>IF($D238="","",IFERROR(IF(VLOOKUP($D238,Lovbrudd!$A:$O,4,FALSE)="","",VLOOKUP($D238,Lovbrudd!$A:$O,4,FALSE)),""))</f>
        <v/>
      </c>
      <c r="H238" s="27" t="str">
        <f>IF($D238="","",IFERROR(IF(VLOOKUP($D238,Lovbrudd!$A:$O,5,FALSE)="","",VLOOKUP($D238,Lovbrudd!$A:$O,5,FALSE)),""))</f>
        <v/>
      </c>
      <c r="I238" s="19"/>
      <c r="J238" s="9" t="str">
        <f>IF($G238="",F238,$F238+($G238*$I238))</f>
        <v/>
      </c>
    </row>
    <row r="239" spans="2:10" x14ac:dyDescent="0.25">
      <c r="B239" s="8" t="str">
        <f>IF($A239="","",IFERROR(IF(VLOOKUP($A239,Kamper!$A:$O,2,FALSE)="","",VLOOKUP($A239,Kamper!$A:$O,2,FALSE)),""))</f>
        <v/>
      </c>
      <c r="E239" s="8" t="str">
        <f>IF($D239="","",IFERROR(IF(VLOOKUP($D239,Lovbrudd!$A:$O,2,FALSE)="","",VLOOKUP($D239,Lovbrudd!$A:$O,2,FALSE)),""))</f>
        <v/>
      </c>
      <c r="F239" s="9" t="str">
        <f>IF($D239="","",IFERROR(IF(VLOOKUP($D239,Lovbrudd!$A:$O,3,FALSE)="","",VLOOKUP($D239,Lovbrudd!$A:$O,3,FALSE)),""))</f>
        <v/>
      </c>
      <c r="G239" s="9" t="str">
        <f>IF($D239="","",IFERROR(IF(VLOOKUP($D239,Lovbrudd!$A:$O,4,FALSE)="","",VLOOKUP($D239,Lovbrudd!$A:$O,4,FALSE)),""))</f>
        <v/>
      </c>
      <c r="H239" s="27" t="str">
        <f>IF($D239="","",IFERROR(IF(VLOOKUP($D239,Lovbrudd!$A:$O,5,FALSE)="","",VLOOKUP($D239,Lovbrudd!$A:$O,5,FALSE)),""))</f>
        <v/>
      </c>
      <c r="I239" s="19"/>
      <c r="J239" s="9" t="str">
        <f>IF($G239="",F239,$F239+($G239*$I239))</f>
        <v/>
      </c>
    </row>
    <row r="240" spans="2:10" x14ac:dyDescent="0.25">
      <c r="B240" s="8" t="str">
        <f>IF($A240="","",IFERROR(IF(VLOOKUP($A240,Kamper!$A:$O,2,FALSE)="","",VLOOKUP($A240,Kamper!$A:$O,2,FALSE)),""))</f>
        <v/>
      </c>
      <c r="E240" s="8" t="str">
        <f>IF($D240="","",IFERROR(IF(VLOOKUP($D240,Lovbrudd!$A:$O,2,FALSE)="","",VLOOKUP($D240,Lovbrudd!$A:$O,2,FALSE)),""))</f>
        <v/>
      </c>
      <c r="F240" s="9" t="str">
        <f>IF($D240="","",IFERROR(IF(VLOOKUP($D240,Lovbrudd!$A:$O,3,FALSE)="","",VLOOKUP($D240,Lovbrudd!$A:$O,3,FALSE)),""))</f>
        <v/>
      </c>
      <c r="G240" s="9" t="str">
        <f>IF($D240="","",IFERROR(IF(VLOOKUP($D240,Lovbrudd!$A:$O,4,FALSE)="","",VLOOKUP($D240,Lovbrudd!$A:$O,4,FALSE)),""))</f>
        <v/>
      </c>
      <c r="H240" s="27" t="str">
        <f>IF($D240="","",IFERROR(IF(VLOOKUP($D240,Lovbrudd!$A:$O,5,FALSE)="","",VLOOKUP($D240,Lovbrudd!$A:$O,5,FALSE)),""))</f>
        <v/>
      </c>
      <c r="I240" s="19"/>
      <c r="J240" s="9" t="str">
        <f>IF($G240="",F240,$F240+($G240*$I240))</f>
        <v/>
      </c>
    </row>
    <row r="241" spans="2:10" x14ac:dyDescent="0.25">
      <c r="B241" s="8" t="str">
        <f>IF($A241="","",IFERROR(IF(VLOOKUP($A241,Kamper!$A:$O,2,FALSE)="","",VLOOKUP($A241,Kamper!$A:$O,2,FALSE)),""))</f>
        <v/>
      </c>
      <c r="E241" s="8" t="str">
        <f>IF($D241="","",IFERROR(IF(VLOOKUP($D241,Lovbrudd!$A:$O,2,FALSE)="","",VLOOKUP($D241,Lovbrudd!$A:$O,2,FALSE)),""))</f>
        <v/>
      </c>
      <c r="F241" s="9" t="str">
        <f>IF($D241="","",IFERROR(IF(VLOOKUP($D241,Lovbrudd!$A:$O,3,FALSE)="","",VLOOKUP($D241,Lovbrudd!$A:$O,3,FALSE)),""))</f>
        <v/>
      </c>
      <c r="G241" s="9" t="str">
        <f>IF($D241="","",IFERROR(IF(VLOOKUP($D241,Lovbrudd!$A:$O,4,FALSE)="","",VLOOKUP($D241,Lovbrudd!$A:$O,4,FALSE)),""))</f>
        <v/>
      </c>
      <c r="H241" s="27" t="str">
        <f>IF($D241="","",IFERROR(IF(VLOOKUP($D241,Lovbrudd!$A:$O,5,FALSE)="","",VLOOKUP($D241,Lovbrudd!$A:$O,5,FALSE)),""))</f>
        <v/>
      </c>
      <c r="I241" s="19"/>
      <c r="J241" s="9" t="str">
        <f>IF($G241="",F241,$F241+($G241*$I241))</f>
        <v/>
      </c>
    </row>
    <row r="242" spans="2:10" x14ac:dyDescent="0.25">
      <c r="B242" s="8" t="str">
        <f>IF($A242="","",IFERROR(IF(VLOOKUP($A242,Kamper!$A:$O,2,FALSE)="","",VLOOKUP($A242,Kamper!$A:$O,2,FALSE)),""))</f>
        <v/>
      </c>
      <c r="E242" s="8" t="str">
        <f>IF($D242="","",IFERROR(IF(VLOOKUP($D242,Lovbrudd!$A:$O,2,FALSE)="","",VLOOKUP($D242,Lovbrudd!$A:$O,2,FALSE)),""))</f>
        <v/>
      </c>
      <c r="F242" s="9" t="str">
        <f>IF($D242="","",IFERROR(IF(VLOOKUP($D242,Lovbrudd!$A:$O,3,FALSE)="","",VLOOKUP($D242,Lovbrudd!$A:$O,3,FALSE)),""))</f>
        <v/>
      </c>
      <c r="G242" s="9" t="str">
        <f>IF($D242="","",IFERROR(IF(VLOOKUP($D242,Lovbrudd!$A:$O,4,FALSE)="","",VLOOKUP($D242,Lovbrudd!$A:$O,4,FALSE)),""))</f>
        <v/>
      </c>
      <c r="H242" s="27" t="str">
        <f>IF($D242="","",IFERROR(IF(VLOOKUP($D242,Lovbrudd!$A:$O,5,FALSE)="","",VLOOKUP($D242,Lovbrudd!$A:$O,5,FALSE)),""))</f>
        <v/>
      </c>
      <c r="I242" s="19"/>
      <c r="J242" s="9" t="str">
        <f>IF($G242="",F242,$F242+($G242*$I242))</f>
        <v/>
      </c>
    </row>
    <row r="243" spans="2:10" x14ac:dyDescent="0.25">
      <c r="B243" s="8" t="str">
        <f>IF($A243="","",IFERROR(IF(VLOOKUP($A243,Kamper!$A:$O,2,FALSE)="","",VLOOKUP($A243,Kamper!$A:$O,2,FALSE)),""))</f>
        <v/>
      </c>
      <c r="E243" s="8" t="str">
        <f>IF($D243="","",IFERROR(IF(VLOOKUP($D243,Lovbrudd!$A:$O,2,FALSE)="","",VLOOKUP($D243,Lovbrudd!$A:$O,2,FALSE)),""))</f>
        <v/>
      </c>
      <c r="F243" s="9" t="str">
        <f>IF($D243="","",IFERROR(IF(VLOOKUP($D243,Lovbrudd!$A:$O,3,FALSE)="","",VLOOKUP($D243,Lovbrudd!$A:$O,3,FALSE)),""))</f>
        <v/>
      </c>
      <c r="G243" s="9" t="str">
        <f>IF($D243="","",IFERROR(IF(VLOOKUP($D243,Lovbrudd!$A:$O,4,FALSE)="","",VLOOKUP($D243,Lovbrudd!$A:$O,4,FALSE)),""))</f>
        <v/>
      </c>
      <c r="H243" s="27" t="str">
        <f>IF($D243="","",IFERROR(IF(VLOOKUP($D243,Lovbrudd!$A:$O,5,FALSE)="","",VLOOKUP($D243,Lovbrudd!$A:$O,5,FALSE)),""))</f>
        <v/>
      </c>
      <c r="I243" s="19"/>
      <c r="J243" s="9" t="str">
        <f>IF($G243="",F243,$F243+($G243*$I243))</f>
        <v/>
      </c>
    </row>
    <row r="244" spans="2:10" x14ac:dyDescent="0.25">
      <c r="B244" s="8" t="str">
        <f>IF($A244="","",IFERROR(IF(VLOOKUP($A244,Kamper!$A:$O,2,FALSE)="","",VLOOKUP($A244,Kamper!$A:$O,2,FALSE)),""))</f>
        <v/>
      </c>
      <c r="E244" s="8" t="str">
        <f>IF($D244="","",IFERROR(IF(VLOOKUP($D244,Lovbrudd!$A:$O,2,FALSE)="","",VLOOKUP($D244,Lovbrudd!$A:$O,2,FALSE)),""))</f>
        <v/>
      </c>
      <c r="F244" s="9" t="str">
        <f>IF($D244="","",IFERROR(IF(VLOOKUP($D244,Lovbrudd!$A:$O,3,FALSE)="","",VLOOKUP($D244,Lovbrudd!$A:$O,3,FALSE)),""))</f>
        <v/>
      </c>
      <c r="G244" s="9" t="str">
        <f>IF($D244="","",IFERROR(IF(VLOOKUP($D244,Lovbrudd!$A:$O,4,FALSE)="","",VLOOKUP($D244,Lovbrudd!$A:$O,4,FALSE)),""))</f>
        <v/>
      </c>
      <c r="H244" s="27" t="str">
        <f>IF($D244="","",IFERROR(IF(VLOOKUP($D244,Lovbrudd!$A:$O,5,FALSE)="","",VLOOKUP($D244,Lovbrudd!$A:$O,5,FALSE)),""))</f>
        <v/>
      </c>
      <c r="I244" s="19"/>
      <c r="J244" s="9" t="str">
        <f>IF($G244="",F244,$F244+($G244*$I244))</f>
        <v/>
      </c>
    </row>
    <row r="245" spans="2:10" x14ac:dyDescent="0.25">
      <c r="B245" s="8" t="str">
        <f>IF($A245="","",IFERROR(IF(VLOOKUP($A245,Kamper!$A:$O,2,FALSE)="","",VLOOKUP($A245,Kamper!$A:$O,2,FALSE)),""))</f>
        <v/>
      </c>
      <c r="E245" s="8" t="str">
        <f>IF($D245="","",IFERROR(IF(VLOOKUP($D245,Lovbrudd!$A:$O,2,FALSE)="","",VLOOKUP($D245,Lovbrudd!$A:$O,2,FALSE)),""))</f>
        <v/>
      </c>
      <c r="F245" s="9" t="str">
        <f>IF($D245="","",IFERROR(IF(VLOOKUP($D245,Lovbrudd!$A:$O,3,FALSE)="","",VLOOKUP($D245,Lovbrudd!$A:$O,3,FALSE)),""))</f>
        <v/>
      </c>
      <c r="G245" s="9" t="str">
        <f>IF($D245="","",IFERROR(IF(VLOOKUP($D245,Lovbrudd!$A:$O,4,FALSE)="","",VLOOKUP($D245,Lovbrudd!$A:$O,4,FALSE)),""))</f>
        <v/>
      </c>
      <c r="H245" s="27" t="str">
        <f>IF($D245="","",IFERROR(IF(VLOOKUP($D245,Lovbrudd!$A:$O,5,FALSE)="","",VLOOKUP($D245,Lovbrudd!$A:$O,5,FALSE)),""))</f>
        <v/>
      </c>
      <c r="I245" s="19"/>
      <c r="J245" s="9" t="str">
        <f>IF($G245="",F245,$F245+($G245*$I245))</f>
        <v/>
      </c>
    </row>
    <row r="246" spans="2:10" x14ac:dyDescent="0.25">
      <c r="B246" s="8" t="str">
        <f>IF($A246="","",IFERROR(IF(VLOOKUP($A246,Kamper!$A:$O,2,FALSE)="","",VLOOKUP($A246,Kamper!$A:$O,2,FALSE)),""))</f>
        <v/>
      </c>
      <c r="E246" s="8" t="str">
        <f>IF($D246="","",IFERROR(IF(VLOOKUP($D246,Lovbrudd!$A:$O,2,FALSE)="","",VLOOKUP($D246,Lovbrudd!$A:$O,2,FALSE)),""))</f>
        <v/>
      </c>
      <c r="F246" s="9" t="str">
        <f>IF($D246="","",IFERROR(IF(VLOOKUP($D246,Lovbrudd!$A:$O,3,FALSE)="","",VLOOKUP($D246,Lovbrudd!$A:$O,3,FALSE)),""))</f>
        <v/>
      </c>
      <c r="G246" s="9" t="str">
        <f>IF($D246="","",IFERROR(IF(VLOOKUP($D246,Lovbrudd!$A:$O,4,FALSE)="","",VLOOKUP($D246,Lovbrudd!$A:$O,4,FALSE)),""))</f>
        <v/>
      </c>
      <c r="H246" s="27" t="str">
        <f>IF($D246="","",IFERROR(IF(VLOOKUP($D246,Lovbrudd!$A:$O,5,FALSE)="","",VLOOKUP($D246,Lovbrudd!$A:$O,5,FALSE)),""))</f>
        <v/>
      </c>
      <c r="I246" s="19"/>
      <c r="J246" s="9" t="str">
        <f>IF($G246="",F246,$F246+($G246*$I246))</f>
        <v/>
      </c>
    </row>
    <row r="247" spans="2:10" x14ac:dyDescent="0.25">
      <c r="B247" s="8" t="str">
        <f>IF($A247="","",IFERROR(IF(VLOOKUP($A247,Kamper!$A:$O,2,FALSE)="","",VLOOKUP($A247,Kamper!$A:$O,2,FALSE)),""))</f>
        <v/>
      </c>
      <c r="E247" s="8" t="str">
        <f>IF($D247="","",IFERROR(IF(VLOOKUP($D247,Lovbrudd!$A:$O,2,FALSE)="","",VLOOKUP($D247,Lovbrudd!$A:$O,2,FALSE)),""))</f>
        <v/>
      </c>
      <c r="F247" s="9" t="str">
        <f>IF($D247="","",IFERROR(IF(VLOOKUP($D247,Lovbrudd!$A:$O,3,FALSE)="","",VLOOKUP($D247,Lovbrudd!$A:$O,3,FALSE)),""))</f>
        <v/>
      </c>
      <c r="G247" s="9" t="str">
        <f>IF($D247="","",IFERROR(IF(VLOOKUP($D247,Lovbrudd!$A:$O,4,FALSE)="","",VLOOKUP($D247,Lovbrudd!$A:$O,4,FALSE)),""))</f>
        <v/>
      </c>
      <c r="H247" s="27" t="str">
        <f>IF($D247="","",IFERROR(IF(VLOOKUP($D247,Lovbrudd!$A:$O,5,FALSE)="","",VLOOKUP($D247,Lovbrudd!$A:$O,5,FALSE)),""))</f>
        <v/>
      </c>
      <c r="I247" s="19"/>
      <c r="J247" s="9" t="str">
        <f>IF($G247="",F247,$F247+($G247*$I247))</f>
        <v/>
      </c>
    </row>
    <row r="248" spans="2:10" x14ac:dyDescent="0.25">
      <c r="B248" s="8" t="str">
        <f>IF($A248="","",IFERROR(IF(VLOOKUP($A248,Kamper!$A:$O,2,FALSE)="","",VLOOKUP($A248,Kamper!$A:$O,2,FALSE)),""))</f>
        <v/>
      </c>
      <c r="E248" s="8" t="str">
        <f>IF($D248="","",IFERROR(IF(VLOOKUP($D248,Lovbrudd!$A:$O,2,FALSE)="","",VLOOKUP($D248,Lovbrudd!$A:$O,2,FALSE)),""))</f>
        <v/>
      </c>
      <c r="F248" s="9" t="str">
        <f>IF($D248="","",IFERROR(IF(VLOOKUP($D248,Lovbrudd!$A:$O,3,FALSE)="","",VLOOKUP($D248,Lovbrudd!$A:$O,3,FALSE)),""))</f>
        <v/>
      </c>
      <c r="G248" s="9" t="str">
        <f>IF($D248="","",IFERROR(IF(VLOOKUP($D248,Lovbrudd!$A:$O,4,FALSE)="","",VLOOKUP($D248,Lovbrudd!$A:$O,4,FALSE)),""))</f>
        <v/>
      </c>
      <c r="H248" s="27" t="str">
        <f>IF($D248="","",IFERROR(IF(VLOOKUP($D248,Lovbrudd!$A:$O,5,FALSE)="","",VLOOKUP($D248,Lovbrudd!$A:$O,5,FALSE)),""))</f>
        <v/>
      </c>
      <c r="I248" s="19"/>
      <c r="J248" s="9" t="str">
        <f>IF($G248="",F248,$F248+($G248*$I248))</f>
        <v/>
      </c>
    </row>
    <row r="249" spans="2:10" x14ac:dyDescent="0.25">
      <c r="B249" s="8" t="str">
        <f>IF($A249="","",IFERROR(IF(VLOOKUP($A249,Kamper!$A:$O,2,FALSE)="","",VLOOKUP($A249,Kamper!$A:$O,2,FALSE)),""))</f>
        <v/>
      </c>
      <c r="E249" s="8" t="str">
        <f>IF($D249="","",IFERROR(IF(VLOOKUP($D249,Lovbrudd!$A:$O,2,FALSE)="","",VLOOKUP($D249,Lovbrudd!$A:$O,2,FALSE)),""))</f>
        <v/>
      </c>
      <c r="F249" s="9" t="str">
        <f>IF($D249="","",IFERROR(IF(VLOOKUP($D249,Lovbrudd!$A:$O,3,FALSE)="","",VLOOKUP($D249,Lovbrudd!$A:$O,3,FALSE)),""))</f>
        <v/>
      </c>
      <c r="G249" s="9" t="str">
        <f>IF($D249="","",IFERROR(IF(VLOOKUP($D249,Lovbrudd!$A:$O,4,FALSE)="","",VLOOKUP($D249,Lovbrudd!$A:$O,4,FALSE)),""))</f>
        <v/>
      </c>
      <c r="H249" s="27" t="str">
        <f>IF($D249="","",IFERROR(IF(VLOOKUP($D249,Lovbrudd!$A:$O,5,FALSE)="","",VLOOKUP($D249,Lovbrudd!$A:$O,5,FALSE)),""))</f>
        <v/>
      </c>
      <c r="I249" s="19"/>
      <c r="J249" s="9" t="str">
        <f>IF($G249="",F249,$F249+($G249*$I249))</f>
        <v/>
      </c>
    </row>
    <row r="250" spans="2:10" x14ac:dyDescent="0.25">
      <c r="B250" s="8" t="str">
        <f>IF($A250="","",IFERROR(IF(VLOOKUP($A250,Kamper!$A:$O,2,FALSE)="","",VLOOKUP($A250,Kamper!$A:$O,2,FALSE)),""))</f>
        <v/>
      </c>
      <c r="E250" s="8" t="str">
        <f>IF($D250="","",IFERROR(IF(VLOOKUP($D250,Lovbrudd!$A:$O,2,FALSE)="","",VLOOKUP($D250,Lovbrudd!$A:$O,2,FALSE)),""))</f>
        <v/>
      </c>
      <c r="F250" s="9" t="str">
        <f>IF($D250="","",IFERROR(IF(VLOOKUP($D250,Lovbrudd!$A:$O,3,FALSE)="","",VLOOKUP($D250,Lovbrudd!$A:$O,3,FALSE)),""))</f>
        <v/>
      </c>
      <c r="G250" s="9" t="str">
        <f>IF($D250="","",IFERROR(IF(VLOOKUP($D250,Lovbrudd!$A:$O,4,FALSE)="","",VLOOKUP($D250,Lovbrudd!$A:$O,4,FALSE)),""))</f>
        <v/>
      </c>
      <c r="H250" s="27" t="str">
        <f>IF($D250="","",IFERROR(IF(VLOOKUP($D250,Lovbrudd!$A:$O,5,FALSE)="","",VLOOKUP($D250,Lovbrudd!$A:$O,5,FALSE)),""))</f>
        <v/>
      </c>
      <c r="I250" s="19"/>
      <c r="J250" s="9" t="str">
        <f>IF($G250="",F250,$F250+($G250*$I250))</f>
        <v/>
      </c>
    </row>
    <row r="251" spans="2:10" x14ac:dyDescent="0.25">
      <c r="B251" s="8" t="str">
        <f>IF($A251="","",IFERROR(IF(VLOOKUP($A251,Kamper!$A:$O,2,FALSE)="","",VLOOKUP($A251,Kamper!$A:$O,2,FALSE)),""))</f>
        <v/>
      </c>
      <c r="E251" s="8" t="str">
        <f>IF($D251="","",IFERROR(IF(VLOOKUP($D251,Lovbrudd!$A:$O,2,FALSE)="","",VLOOKUP($D251,Lovbrudd!$A:$O,2,FALSE)),""))</f>
        <v/>
      </c>
      <c r="F251" s="9" t="str">
        <f>IF($D251="","",IFERROR(IF(VLOOKUP($D251,Lovbrudd!$A:$O,3,FALSE)="","",VLOOKUP($D251,Lovbrudd!$A:$O,3,FALSE)),""))</f>
        <v/>
      </c>
      <c r="G251" s="9" t="str">
        <f>IF($D251="","",IFERROR(IF(VLOOKUP($D251,Lovbrudd!$A:$O,4,FALSE)="","",VLOOKUP($D251,Lovbrudd!$A:$O,4,FALSE)),""))</f>
        <v/>
      </c>
      <c r="H251" s="27" t="str">
        <f>IF($D251="","",IFERROR(IF(VLOOKUP($D251,Lovbrudd!$A:$O,5,FALSE)="","",VLOOKUP($D251,Lovbrudd!$A:$O,5,FALSE)),""))</f>
        <v/>
      </c>
      <c r="I251" s="19"/>
      <c r="J251" s="9" t="str">
        <f>IF($G251="",F251,$F251+($G251*$I251))</f>
        <v/>
      </c>
    </row>
    <row r="252" spans="2:10" x14ac:dyDescent="0.25">
      <c r="B252" s="8" t="str">
        <f>IF($A252="","",IFERROR(IF(VLOOKUP($A252,Kamper!$A:$O,2,FALSE)="","",VLOOKUP($A252,Kamper!$A:$O,2,FALSE)),""))</f>
        <v/>
      </c>
      <c r="E252" s="8" t="str">
        <f>IF($D252="","",IFERROR(IF(VLOOKUP($D252,Lovbrudd!$A:$O,2,FALSE)="","",VLOOKUP($D252,Lovbrudd!$A:$O,2,FALSE)),""))</f>
        <v/>
      </c>
      <c r="F252" s="9" t="str">
        <f>IF($D252="","",IFERROR(IF(VLOOKUP($D252,Lovbrudd!$A:$O,3,FALSE)="","",VLOOKUP($D252,Lovbrudd!$A:$O,3,FALSE)),""))</f>
        <v/>
      </c>
      <c r="G252" s="9" t="str">
        <f>IF($D252="","",IFERROR(IF(VLOOKUP($D252,Lovbrudd!$A:$O,4,FALSE)="","",VLOOKUP($D252,Lovbrudd!$A:$O,4,FALSE)),""))</f>
        <v/>
      </c>
      <c r="H252" s="27" t="str">
        <f>IF($D252="","",IFERROR(IF(VLOOKUP($D252,Lovbrudd!$A:$O,5,FALSE)="","",VLOOKUP($D252,Lovbrudd!$A:$O,5,FALSE)),""))</f>
        <v/>
      </c>
      <c r="I252" s="19"/>
      <c r="J252" s="9" t="str">
        <f>IF($G252="",F252,$F252+($G252*$I252))</f>
        <v/>
      </c>
    </row>
    <row r="253" spans="2:10" x14ac:dyDescent="0.25">
      <c r="B253" s="8" t="str">
        <f>IF($A253="","",IFERROR(IF(VLOOKUP($A253,Kamper!$A:$O,2,FALSE)="","",VLOOKUP($A253,Kamper!$A:$O,2,FALSE)),""))</f>
        <v/>
      </c>
      <c r="E253" s="8" t="str">
        <f>IF($D253="","",IFERROR(IF(VLOOKUP($D253,Lovbrudd!$A:$O,2,FALSE)="","",VLOOKUP($D253,Lovbrudd!$A:$O,2,FALSE)),""))</f>
        <v/>
      </c>
      <c r="F253" s="9" t="str">
        <f>IF($D253="","",IFERROR(IF(VLOOKUP($D253,Lovbrudd!$A:$O,3,FALSE)="","",VLOOKUP($D253,Lovbrudd!$A:$O,3,FALSE)),""))</f>
        <v/>
      </c>
      <c r="G253" s="9" t="str">
        <f>IF($D253="","",IFERROR(IF(VLOOKUP($D253,Lovbrudd!$A:$O,4,FALSE)="","",VLOOKUP($D253,Lovbrudd!$A:$O,4,FALSE)),""))</f>
        <v/>
      </c>
      <c r="H253" s="27" t="str">
        <f>IF($D253="","",IFERROR(IF(VLOOKUP($D253,Lovbrudd!$A:$O,5,FALSE)="","",VLOOKUP($D253,Lovbrudd!$A:$O,5,FALSE)),""))</f>
        <v/>
      </c>
      <c r="I253" s="19"/>
      <c r="J253" s="9" t="str">
        <f>IF($G253="",F253,$F253+($G253*$I253))</f>
        <v/>
      </c>
    </row>
    <row r="254" spans="2:10" x14ac:dyDescent="0.25">
      <c r="B254" s="8" t="str">
        <f>IF($A254="","",IFERROR(IF(VLOOKUP($A254,Kamper!$A:$O,2,FALSE)="","",VLOOKUP($A254,Kamper!$A:$O,2,FALSE)),""))</f>
        <v/>
      </c>
      <c r="E254" s="8" t="str">
        <f>IF($D254="","",IFERROR(IF(VLOOKUP($D254,Lovbrudd!$A:$O,2,FALSE)="","",VLOOKUP($D254,Lovbrudd!$A:$O,2,FALSE)),""))</f>
        <v/>
      </c>
      <c r="F254" s="9" t="str">
        <f>IF($D254="","",IFERROR(IF(VLOOKUP($D254,Lovbrudd!$A:$O,3,FALSE)="","",VLOOKUP($D254,Lovbrudd!$A:$O,3,FALSE)),""))</f>
        <v/>
      </c>
      <c r="G254" s="9" t="str">
        <f>IF($D254="","",IFERROR(IF(VLOOKUP($D254,Lovbrudd!$A:$O,4,FALSE)="","",VLOOKUP($D254,Lovbrudd!$A:$O,4,FALSE)),""))</f>
        <v/>
      </c>
      <c r="H254" s="27" t="str">
        <f>IF($D254="","",IFERROR(IF(VLOOKUP($D254,Lovbrudd!$A:$O,5,FALSE)="","",VLOOKUP($D254,Lovbrudd!$A:$O,5,FALSE)),""))</f>
        <v/>
      </c>
      <c r="I254" s="19"/>
      <c r="J254" s="9" t="str">
        <f>IF($G254="",F254,$F254+($G254*$I254))</f>
        <v/>
      </c>
    </row>
    <row r="255" spans="2:10" x14ac:dyDescent="0.25">
      <c r="B255" s="8" t="str">
        <f>IF($A255="","",IFERROR(IF(VLOOKUP($A255,Kamper!$A:$O,2,FALSE)="","",VLOOKUP($A255,Kamper!$A:$O,2,FALSE)),""))</f>
        <v/>
      </c>
      <c r="E255" s="8" t="str">
        <f>IF($D255="","",IFERROR(IF(VLOOKUP($D255,Lovbrudd!$A:$O,2,FALSE)="","",VLOOKUP($D255,Lovbrudd!$A:$O,2,FALSE)),""))</f>
        <v/>
      </c>
      <c r="F255" s="9" t="str">
        <f>IF($D255="","",IFERROR(IF(VLOOKUP($D255,Lovbrudd!$A:$O,3,FALSE)="","",VLOOKUP($D255,Lovbrudd!$A:$O,3,FALSE)),""))</f>
        <v/>
      </c>
      <c r="G255" s="9" t="str">
        <f>IF($D255="","",IFERROR(IF(VLOOKUP($D255,Lovbrudd!$A:$O,4,FALSE)="","",VLOOKUP($D255,Lovbrudd!$A:$O,4,FALSE)),""))</f>
        <v/>
      </c>
      <c r="H255" s="27" t="str">
        <f>IF($D255="","",IFERROR(IF(VLOOKUP($D255,Lovbrudd!$A:$O,5,FALSE)="","",VLOOKUP($D255,Lovbrudd!$A:$O,5,FALSE)),""))</f>
        <v/>
      </c>
      <c r="I255" s="19"/>
      <c r="J255" s="9" t="str">
        <f>IF($G255="",F255,$F255+($G255*$I255))</f>
        <v/>
      </c>
    </row>
    <row r="256" spans="2:10" x14ac:dyDescent="0.25">
      <c r="B256" s="8" t="str">
        <f>IF($A256="","",IFERROR(IF(VLOOKUP($A256,Kamper!$A:$O,2,FALSE)="","",VLOOKUP($A256,Kamper!$A:$O,2,FALSE)),""))</f>
        <v/>
      </c>
      <c r="E256" s="8" t="str">
        <f>IF($D256="","",IFERROR(IF(VLOOKUP($D256,Lovbrudd!$A:$O,2,FALSE)="","",VLOOKUP($D256,Lovbrudd!$A:$O,2,FALSE)),""))</f>
        <v/>
      </c>
      <c r="F256" s="9" t="str">
        <f>IF($D256="","",IFERROR(IF(VLOOKUP($D256,Lovbrudd!$A:$O,3,FALSE)="","",VLOOKUP($D256,Lovbrudd!$A:$O,3,FALSE)),""))</f>
        <v/>
      </c>
      <c r="G256" s="9" t="str">
        <f>IF($D256="","",IFERROR(IF(VLOOKUP($D256,Lovbrudd!$A:$O,4,FALSE)="","",VLOOKUP($D256,Lovbrudd!$A:$O,4,FALSE)),""))</f>
        <v/>
      </c>
      <c r="H256" s="27" t="str">
        <f>IF($D256="","",IFERROR(IF(VLOOKUP($D256,Lovbrudd!$A:$O,5,FALSE)="","",VLOOKUP($D256,Lovbrudd!$A:$O,5,FALSE)),""))</f>
        <v/>
      </c>
      <c r="I256" s="19"/>
      <c r="J256" s="9" t="str">
        <f>IF($G256="",F256,$F256+($G256*$I256))</f>
        <v/>
      </c>
    </row>
    <row r="257" spans="2:10" x14ac:dyDescent="0.25">
      <c r="B257" s="8" t="str">
        <f>IF($A257="","",IFERROR(IF(VLOOKUP($A257,Kamper!$A:$O,2,FALSE)="","",VLOOKUP($A257,Kamper!$A:$O,2,FALSE)),""))</f>
        <v/>
      </c>
      <c r="E257" s="8" t="str">
        <f>IF($D257="","",IFERROR(IF(VLOOKUP($D257,Lovbrudd!$A:$O,2,FALSE)="","",VLOOKUP($D257,Lovbrudd!$A:$O,2,FALSE)),""))</f>
        <v/>
      </c>
      <c r="F257" s="9" t="str">
        <f>IF($D257="","",IFERROR(IF(VLOOKUP($D257,Lovbrudd!$A:$O,3,FALSE)="","",VLOOKUP($D257,Lovbrudd!$A:$O,3,FALSE)),""))</f>
        <v/>
      </c>
      <c r="G257" s="9" t="str">
        <f>IF($D257="","",IFERROR(IF(VLOOKUP($D257,Lovbrudd!$A:$O,4,FALSE)="","",VLOOKUP($D257,Lovbrudd!$A:$O,4,FALSE)),""))</f>
        <v/>
      </c>
      <c r="H257" s="27" t="str">
        <f>IF($D257="","",IFERROR(IF(VLOOKUP($D257,Lovbrudd!$A:$O,5,FALSE)="","",VLOOKUP($D257,Lovbrudd!$A:$O,5,FALSE)),""))</f>
        <v/>
      </c>
      <c r="I257" s="19"/>
      <c r="J257" s="9" t="str">
        <f>IF($G257="",F257,$F257+($G257*$I257))</f>
        <v/>
      </c>
    </row>
    <row r="258" spans="2:10" x14ac:dyDescent="0.25">
      <c r="B258" s="8" t="str">
        <f>IF($A258="","",IFERROR(IF(VLOOKUP($A258,Kamper!$A:$O,2,FALSE)="","",VLOOKUP($A258,Kamper!$A:$O,2,FALSE)),""))</f>
        <v/>
      </c>
      <c r="E258" s="8" t="str">
        <f>IF($D258="","",IFERROR(IF(VLOOKUP($D258,Lovbrudd!$A:$O,2,FALSE)="","",VLOOKUP($D258,Lovbrudd!$A:$O,2,FALSE)),""))</f>
        <v/>
      </c>
      <c r="F258" s="9" t="str">
        <f>IF($D258="","",IFERROR(IF(VLOOKUP($D258,Lovbrudd!$A:$O,3,FALSE)="","",VLOOKUP($D258,Lovbrudd!$A:$O,3,FALSE)),""))</f>
        <v/>
      </c>
      <c r="G258" s="9" t="str">
        <f>IF($D258="","",IFERROR(IF(VLOOKUP($D258,Lovbrudd!$A:$O,4,FALSE)="","",VLOOKUP($D258,Lovbrudd!$A:$O,4,FALSE)),""))</f>
        <v/>
      </c>
      <c r="H258" s="27" t="str">
        <f>IF($D258="","",IFERROR(IF(VLOOKUP($D258,Lovbrudd!$A:$O,5,FALSE)="","",VLOOKUP($D258,Lovbrudd!$A:$O,5,FALSE)),""))</f>
        <v/>
      </c>
      <c r="I258" s="19"/>
      <c r="J258" s="9" t="str">
        <f>IF($G258="",F258,$F258+($G258*$I258))</f>
        <v/>
      </c>
    </row>
    <row r="259" spans="2:10" x14ac:dyDescent="0.25">
      <c r="B259" s="8" t="str">
        <f>IF($A259="","",IFERROR(IF(VLOOKUP($A259,Kamper!$A:$O,2,FALSE)="","",VLOOKUP($A259,Kamper!$A:$O,2,FALSE)),""))</f>
        <v/>
      </c>
      <c r="E259" s="8" t="str">
        <f>IF($D259="","",IFERROR(IF(VLOOKUP($D259,Lovbrudd!$A:$O,2,FALSE)="","",VLOOKUP($D259,Lovbrudd!$A:$O,2,FALSE)),""))</f>
        <v/>
      </c>
      <c r="F259" s="9" t="str">
        <f>IF($D259="","",IFERROR(IF(VLOOKUP($D259,Lovbrudd!$A:$O,3,FALSE)="","",VLOOKUP($D259,Lovbrudd!$A:$O,3,FALSE)),""))</f>
        <v/>
      </c>
      <c r="G259" s="9" t="str">
        <f>IF($D259="","",IFERROR(IF(VLOOKUP($D259,Lovbrudd!$A:$O,4,FALSE)="","",VLOOKUP($D259,Lovbrudd!$A:$O,4,FALSE)),""))</f>
        <v/>
      </c>
      <c r="H259" s="27" t="str">
        <f>IF($D259="","",IFERROR(IF(VLOOKUP($D259,Lovbrudd!$A:$O,5,FALSE)="","",VLOOKUP($D259,Lovbrudd!$A:$O,5,FALSE)),""))</f>
        <v/>
      </c>
      <c r="I259" s="19"/>
      <c r="J259" s="9" t="str">
        <f>IF($G259="",F259,$F259+($G259*$I259))</f>
        <v/>
      </c>
    </row>
    <row r="260" spans="2:10" x14ac:dyDescent="0.25">
      <c r="B260" s="8" t="str">
        <f>IF($A260="","",IFERROR(IF(VLOOKUP($A260,Kamper!$A:$O,2,FALSE)="","",VLOOKUP($A260,Kamper!$A:$O,2,FALSE)),""))</f>
        <v/>
      </c>
      <c r="E260" s="8" t="str">
        <f>IF($D260="","",IFERROR(IF(VLOOKUP($D260,Lovbrudd!$A:$O,2,FALSE)="","",VLOOKUP($D260,Lovbrudd!$A:$O,2,FALSE)),""))</f>
        <v/>
      </c>
      <c r="F260" s="9" t="str">
        <f>IF($D260="","",IFERROR(IF(VLOOKUP($D260,Lovbrudd!$A:$O,3,FALSE)="","",VLOOKUP($D260,Lovbrudd!$A:$O,3,FALSE)),""))</f>
        <v/>
      </c>
      <c r="G260" s="9" t="str">
        <f>IF($D260="","",IFERROR(IF(VLOOKUP($D260,Lovbrudd!$A:$O,4,FALSE)="","",VLOOKUP($D260,Lovbrudd!$A:$O,4,FALSE)),""))</f>
        <v/>
      </c>
      <c r="H260" s="27" t="str">
        <f>IF($D260="","",IFERROR(IF(VLOOKUP($D260,Lovbrudd!$A:$O,5,FALSE)="","",VLOOKUP($D260,Lovbrudd!$A:$O,5,FALSE)),""))</f>
        <v/>
      </c>
      <c r="I260" s="19"/>
      <c r="J260" s="9" t="str">
        <f>IF($G260="",F260,$F260+($G260*$I260))</f>
        <v/>
      </c>
    </row>
    <row r="261" spans="2:10" x14ac:dyDescent="0.25">
      <c r="B261" s="8" t="str">
        <f>IF($A261="","",IFERROR(IF(VLOOKUP($A261,Kamper!$A:$O,2,FALSE)="","",VLOOKUP($A261,Kamper!$A:$O,2,FALSE)),""))</f>
        <v/>
      </c>
      <c r="E261" s="8" t="str">
        <f>IF($D261="","",IFERROR(IF(VLOOKUP($D261,Lovbrudd!$A:$O,2,FALSE)="","",VLOOKUP($D261,Lovbrudd!$A:$O,2,FALSE)),""))</f>
        <v/>
      </c>
      <c r="F261" s="9" t="str">
        <f>IF($D261="","",IFERROR(IF(VLOOKUP($D261,Lovbrudd!$A:$O,3,FALSE)="","",VLOOKUP($D261,Lovbrudd!$A:$O,3,FALSE)),""))</f>
        <v/>
      </c>
      <c r="G261" s="9" t="str">
        <f>IF($D261="","",IFERROR(IF(VLOOKUP($D261,Lovbrudd!$A:$O,4,FALSE)="","",VLOOKUP($D261,Lovbrudd!$A:$O,4,FALSE)),""))</f>
        <v/>
      </c>
      <c r="H261" s="27" t="str">
        <f>IF($D261="","",IFERROR(IF(VLOOKUP($D261,Lovbrudd!$A:$O,5,FALSE)="","",VLOOKUP($D261,Lovbrudd!$A:$O,5,FALSE)),""))</f>
        <v/>
      </c>
      <c r="I261" s="19"/>
      <c r="J261" s="9" t="str">
        <f>IF($G261="",F261,$F261+($G261*$I261))</f>
        <v/>
      </c>
    </row>
    <row r="262" spans="2:10" x14ac:dyDescent="0.25">
      <c r="B262" s="8" t="str">
        <f>IF($A262="","",IFERROR(IF(VLOOKUP($A262,Kamper!$A:$O,2,FALSE)="","",VLOOKUP($A262,Kamper!$A:$O,2,FALSE)),""))</f>
        <v/>
      </c>
      <c r="E262" s="8" t="str">
        <f>IF($D262="","",IFERROR(IF(VLOOKUP($D262,Lovbrudd!$A:$O,2,FALSE)="","",VLOOKUP($D262,Lovbrudd!$A:$O,2,FALSE)),""))</f>
        <v/>
      </c>
      <c r="F262" s="9" t="str">
        <f>IF($D262="","",IFERROR(IF(VLOOKUP($D262,Lovbrudd!$A:$O,3,FALSE)="","",VLOOKUP($D262,Lovbrudd!$A:$O,3,FALSE)),""))</f>
        <v/>
      </c>
      <c r="G262" s="9" t="str">
        <f>IF($D262="","",IFERROR(IF(VLOOKUP($D262,Lovbrudd!$A:$O,4,FALSE)="","",VLOOKUP($D262,Lovbrudd!$A:$O,4,FALSE)),""))</f>
        <v/>
      </c>
      <c r="H262" s="27" t="str">
        <f>IF($D262="","",IFERROR(IF(VLOOKUP($D262,Lovbrudd!$A:$O,5,FALSE)="","",VLOOKUP($D262,Lovbrudd!$A:$O,5,FALSE)),""))</f>
        <v/>
      </c>
      <c r="I262" s="19"/>
      <c r="J262" s="9" t="str">
        <f>IF($G262="",F262,$F262+($G262*$I262))</f>
        <v/>
      </c>
    </row>
    <row r="263" spans="2:10" x14ac:dyDescent="0.25">
      <c r="B263" s="8" t="str">
        <f>IF($A263="","",IFERROR(IF(VLOOKUP($A263,Kamper!$A:$O,2,FALSE)="","",VLOOKUP($A263,Kamper!$A:$O,2,FALSE)),""))</f>
        <v/>
      </c>
      <c r="E263" s="8" t="str">
        <f>IF($D263="","",IFERROR(IF(VLOOKUP($D263,Lovbrudd!$A:$O,2,FALSE)="","",VLOOKUP($D263,Lovbrudd!$A:$O,2,FALSE)),""))</f>
        <v/>
      </c>
      <c r="F263" s="9" t="str">
        <f>IF($D263="","",IFERROR(IF(VLOOKUP($D263,Lovbrudd!$A:$O,3,FALSE)="","",VLOOKUP($D263,Lovbrudd!$A:$O,3,FALSE)),""))</f>
        <v/>
      </c>
      <c r="G263" s="9" t="str">
        <f>IF($D263="","",IFERROR(IF(VLOOKUP($D263,Lovbrudd!$A:$O,4,FALSE)="","",VLOOKUP($D263,Lovbrudd!$A:$O,4,FALSE)),""))</f>
        <v/>
      </c>
      <c r="H263" s="27" t="str">
        <f>IF($D263="","",IFERROR(IF(VLOOKUP($D263,Lovbrudd!$A:$O,5,FALSE)="","",VLOOKUP($D263,Lovbrudd!$A:$O,5,FALSE)),""))</f>
        <v/>
      </c>
      <c r="I263" s="19"/>
      <c r="J263" s="9" t="str">
        <f>IF($G263="",F263,$F263+($G263*$I263))</f>
        <v/>
      </c>
    </row>
    <row r="264" spans="2:10" x14ac:dyDescent="0.25">
      <c r="B264" s="8" t="str">
        <f>IF($A264="","",IFERROR(IF(VLOOKUP($A264,Kamper!$A:$O,2,FALSE)="","",VLOOKUP($A264,Kamper!$A:$O,2,FALSE)),""))</f>
        <v/>
      </c>
      <c r="E264" s="8" t="str">
        <f>IF($D264="","",IFERROR(IF(VLOOKUP($D264,Lovbrudd!$A:$O,2,FALSE)="","",VLOOKUP($D264,Lovbrudd!$A:$O,2,FALSE)),""))</f>
        <v/>
      </c>
      <c r="F264" s="9" t="str">
        <f>IF($D264="","",IFERROR(IF(VLOOKUP($D264,Lovbrudd!$A:$O,3,FALSE)="","",VLOOKUP($D264,Lovbrudd!$A:$O,3,FALSE)),""))</f>
        <v/>
      </c>
      <c r="G264" s="9" t="str">
        <f>IF($D264="","",IFERROR(IF(VLOOKUP($D264,Lovbrudd!$A:$O,4,FALSE)="","",VLOOKUP($D264,Lovbrudd!$A:$O,4,FALSE)),""))</f>
        <v/>
      </c>
      <c r="H264" s="27" t="str">
        <f>IF($D264="","",IFERROR(IF(VLOOKUP($D264,Lovbrudd!$A:$O,5,FALSE)="","",VLOOKUP($D264,Lovbrudd!$A:$O,5,FALSE)),""))</f>
        <v/>
      </c>
      <c r="I264" s="19"/>
      <c r="J264" s="9" t="str">
        <f>IF($G264="",F264,$F264+($G264*$I264))</f>
        <v/>
      </c>
    </row>
    <row r="265" spans="2:10" x14ac:dyDescent="0.25">
      <c r="B265" s="8" t="str">
        <f>IF($A265="","",IFERROR(IF(VLOOKUP($A265,Kamper!$A:$O,2,FALSE)="","",VLOOKUP($A265,Kamper!$A:$O,2,FALSE)),""))</f>
        <v/>
      </c>
      <c r="E265" s="8" t="str">
        <f>IF($D265="","",IFERROR(IF(VLOOKUP($D265,Lovbrudd!$A:$O,2,FALSE)="","",VLOOKUP($D265,Lovbrudd!$A:$O,2,FALSE)),""))</f>
        <v/>
      </c>
      <c r="F265" s="9" t="str">
        <f>IF($D265="","",IFERROR(IF(VLOOKUP($D265,Lovbrudd!$A:$O,3,FALSE)="","",VLOOKUP($D265,Lovbrudd!$A:$O,3,FALSE)),""))</f>
        <v/>
      </c>
      <c r="G265" s="9" t="str">
        <f>IF($D265="","",IFERROR(IF(VLOOKUP($D265,Lovbrudd!$A:$O,4,FALSE)="","",VLOOKUP($D265,Lovbrudd!$A:$O,4,FALSE)),""))</f>
        <v/>
      </c>
      <c r="H265" s="27" t="str">
        <f>IF($D265="","",IFERROR(IF(VLOOKUP($D265,Lovbrudd!$A:$O,5,FALSE)="","",VLOOKUP($D265,Lovbrudd!$A:$O,5,FALSE)),""))</f>
        <v/>
      </c>
      <c r="I265" s="19"/>
      <c r="J265" s="9" t="str">
        <f>IF($G265="",F265,$F265+($G265*$I265))</f>
        <v/>
      </c>
    </row>
    <row r="266" spans="2:10" x14ac:dyDescent="0.25">
      <c r="B266" s="8" t="str">
        <f>IF($A266="","",IFERROR(IF(VLOOKUP($A266,Kamper!$A:$O,2,FALSE)="","",VLOOKUP($A266,Kamper!$A:$O,2,FALSE)),""))</f>
        <v/>
      </c>
      <c r="E266" s="8" t="str">
        <f>IF($D266="","",IFERROR(IF(VLOOKUP($D266,Lovbrudd!$A:$O,2,FALSE)="","",VLOOKUP($D266,Lovbrudd!$A:$O,2,FALSE)),""))</f>
        <v/>
      </c>
      <c r="F266" s="9" t="str">
        <f>IF($D266="","",IFERROR(IF(VLOOKUP($D266,Lovbrudd!$A:$O,3,FALSE)="","",VLOOKUP($D266,Lovbrudd!$A:$O,3,FALSE)),""))</f>
        <v/>
      </c>
      <c r="G266" s="9" t="str">
        <f>IF($D266="","",IFERROR(IF(VLOOKUP($D266,Lovbrudd!$A:$O,4,FALSE)="","",VLOOKUP($D266,Lovbrudd!$A:$O,4,FALSE)),""))</f>
        <v/>
      </c>
      <c r="H266" s="27" t="str">
        <f>IF($D266="","",IFERROR(IF(VLOOKUP($D266,Lovbrudd!$A:$O,5,FALSE)="","",VLOOKUP($D266,Lovbrudd!$A:$O,5,FALSE)),""))</f>
        <v/>
      </c>
      <c r="I266" s="19"/>
      <c r="J266" s="9" t="str">
        <f>IF($G266="",F266,$F266+($G266*$I266))</f>
        <v/>
      </c>
    </row>
    <row r="267" spans="2:10" x14ac:dyDescent="0.25">
      <c r="B267" s="8" t="str">
        <f>IF($A267="","",IFERROR(IF(VLOOKUP($A267,Kamper!$A:$O,2,FALSE)="","",VLOOKUP($A267,Kamper!$A:$O,2,FALSE)),""))</f>
        <v/>
      </c>
      <c r="E267" s="8" t="str">
        <f>IF($D267="","",IFERROR(IF(VLOOKUP($D267,Lovbrudd!$A:$O,2,FALSE)="","",VLOOKUP($D267,Lovbrudd!$A:$O,2,FALSE)),""))</f>
        <v/>
      </c>
      <c r="F267" s="9" t="str">
        <f>IF($D267="","",IFERROR(IF(VLOOKUP($D267,Lovbrudd!$A:$O,3,FALSE)="","",VLOOKUP($D267,Lovbrudd!$A:$O,3,FALSE)),""))</f>
        <v/>
      </c>
      <c r="G267" s="9" t="str">
        <f>IF($D267="","",IFERROR(IF(VLOOKUP($D267,Lovbrudd!$A:$O,4,FALSE)="","",VLOOKUP($D267,Lovbrudd!$A:$O,4,FALSE)),""))</f>
        <v/>
      </c>
      <c r="H267" s="27" t="str">
        <f>IF($D267="","",IFERROR(IF(VLOOKUP($D267,Lovbrudd!$A:$O,5,FALSE)="","",VLOOKUP($D267,Lovbrudd!$A:$O,5,FALSE)),""))</f>
        <v/>
      </c>
      <c r="I267" s="19"/>
      <c r="J267" s="9" t="str">
        <f>IF($G267="",F267,$F267+($G267*$I267))</f>
        <v/>
      </c>
    </row>
    <row r="268" spans="2:10" x14ac:dyDescent="0.25">
      <c r="B268" s="8" t="str">
        <f>IF($A268="","",IFERROR(IF(VLOOKUP($A268,Kamper!$A:$O,2,FALSE)="","",VLOOKUP($A268,Kamper!$A:$O,2,FALSE)),""))</f>
        <v/>
      </c>
      <c r="E268" s="8" t="str">
        <f>IF($D268="","",IFERROR(IF(VLOOKUP($D268,Lovbrudd!$A:$O,2,FALSE)="","",VLOOKUP($D268,Lovbrudd!$A:$O,2,FALSE)),""))</f>
        <v/>
      </c>
      <c r="F268" s="9" t="str">
        <f>IF($D268="","",IFERROR(IF(VLOOKUP($D268,Lovbrudd!$A:$O,3,FALSE)="","",VLOOKUP($D268,Lovbrudd!$A:$O,3,FALSE)),""))</f>
        <v/>
      </c>
      <c r="G268" s="9" t="str">
        <f>IF($D268="","",IFERROR(IF(VLOOKUP($D268,Lovbrudd!$A:$O,4,FALSE)="","",VLOOKUP($D268,Lovbrudd!$A:$O,4,FALSE)),""))</f>
        <v/>
      </c>
      <c r="H268" s="27" t="str">
        <f>IF($D268="","",IFERROR(IF(VLOOKUP($D268,Lovbrudd!$A:$O,5,FALSE)="","",VLOOKUP($D268,Lovbrudd!$A:$O,5,FALSE)),""))</f>
        <v/>
      </c>
      <c r="I268" s="19"/>
      <c r="J268" s="9" t="str">
        <f>IF($G268="",F268,$F268+($G268*$I268))</f>
        <v/>
      </c>
    </row>
    <row r="269" spans="2:10" x14ac:dyDescent="0.25">
      <c r="B269" s="8" t="str">
        <f>IF($A269="","",IFERROR(IF(VLOOKUP($A269,Kamper!$A:$O,2,FALSE)="","",VLOOKUP($A269,Kamper!$A:$O,2,FALSE)),""))</f>
        <v/>
      </c>
      <c r="E269" s="8" t="str">
        <f>IF($D269="","",IFERROR(IF(VLOOKUP($D269,Lovbrudd!$A:$O,2,FALSE)="","",VLOOKUP($D269,Lovbrudd!$A:$O,2,FALSE)),""))</f>
        <v/>
      </c>
      <c r="F269" s="9" t="str">
        <f>IF($D269="","",IFERROR(IF(VLOOKUP($D269,Lovbrudd!$A:$O,3,FALSE)="","",VLOOKUP($D269,Lovbrudd!$A:$O,3,FALSE)),""))</f>
        <v/>
      </c>
      <c r="G269" s="9" t="str">
        <f>IF($D269="","",IFERROR(IF(VLOOKUP($D269,Lovbrudd!$A:$O,4,FALSE)="","",VLOOKUP($D269,Lovbrudd!$A:$O,4,FALSE)),""))</f>
        <v/>
      </c>
      <c r="H269" s="27" t="str">
        <f>IF($D269="","",IFERROR(IF(VLOOKUP($D269,Lovbrudd!$A:$O,5,FALSE)="","",VLOOKUP($D269,Lovbrudd!$A:$O,5,FALSE)),""))</f>
        <v/>
      </c>
      <c r="I269" s="19"/>
      <c r="J269" s="9" t="str">
        <f>IF($G269="",F269,$F269+($G269*$I269))</f>
        <v/>
      </c>
    </row>
    <row r="270" spans="2:10" x14ac:dyDescent="0.25">
      <c r="B270" s="8" t="str">
        <f>IF($A270="","",IFERROR(IF(VLOOKUP($A270,Kamper!$A:$O,2,FALSE)="","",VLOOKUP($A270,Kamper!$A:$O,2,FALSE)),""))</f>
        <v/>
      </c>
      <c r="E270" s="8" t="str">
        <f>IF($D270="","",IFERROR(IF(VLOOKUP($D270,Lovbrudd!$A:$O,2,FALSE)="","",VLOOKUP($D270,Lovbrudd!$A:$O,2,FALSE)),""))</f>
        <v/>
      </c>
      <c r="F270" s="9" t="str">
        <f>IF($D270="","",IFERROR(IF(VLOOKUP($D270,Lovbrudd!$A:$O,3,FALSE)="","",VLOOKUP($D270,Lovbrudd!$A:$O,3,FALSE)),""))</f>
        <v/>
      </c>
      <c r="G270" s="9" t="str">
        <f>IF($D270="","",IFERROR(IF(VLOOKUP($D270,Lovbrudd!$A:$O,4,FALSE)="","",VLOOKUP($D270,Lovbrudd!$A:$O,4,FALSE)),""))</f>
        <v/>
      </c>
      <c r="H270" s="27" t="str">
        <f>IF($D270="","",IFERROR(IF(VLOOKUP($D270,Lovbrudd!$A:$O,5,FALSE)="","",VLOOKUP($D270,Lovbrudd!$A:$O,5,FALSE)),""))</f>
        <v/>
      </c>
      <c r="I270" s="19"/>
      <c r="J270" s="9" t="str">
        <f>IF($G270="",F270,$F270+($G270*$I270))</f>
        <v/>
      </c>
    </row>
    <row r="271" spans="2:10" x14ac:dyDescent="0.25">
      <c r="B271" s="8" t="str">
        <f>IF($A271="","",IFERROR(IF(VLOOKUP($A271,Kamper!$A:$O,2,FALSE)="","",VLOOKUP($A271,Kamper!$A:$O,2,FALSE)),""))</f>
        <v/>
      </c>
      <c r="E271" s="8" t="str">
        <f>IF($D271="","",IFERROR(IF(VLOOKUP($D271,Lovbrudd!$A:$O,2,FALSE)="","",VLOOKUP($D271,Lovbrudd!$A:$O,2,FALSE)),""))</f>
        <v/>
      </c>
      <c r="F271" s="9" t="str">
        <f>IF($D271="","",IFERROR(IF(VLOOKUP($D271,Lovbrudd!$A:$O,3,FALSE)="","",VLOOKUP($D271,Lovbrudd!$A:$O,3,FALSE)),""))</f>
        <v/>
      </c>
      <c r="G271" s="9" t="str">
        <f>IF($D271="","",IFERROR(IF(VLOOKUP($D271,Lovbrudd!$A:$O,4,FALSE)="","",VLOOKUP($D271,Lovbrudd!$A:$O,4,FALSE)),""))</f>
        <v/>
      </c>
      <c r="H271" s="27" t="str">
        <f>IF($D271="","",IFERROR(IF(VLOOKUP($D271,Lovbrudd!$A:$O,5,FALSE)="","",VLOOKUP($D271,Lovbrudd!$A:$O,5,FALSE)),""))</f>
        <v/>
      </c>
      <c r="I271" s="19"/>
      <c r="J271" s="9" t="str">
        <f>IF($G271="",F271,$F271+($G271*$I271))</f>
        <v/>
      </c>
    </row>
    <row r="272" spans="2:10" x14ac:dyDescent="0.25">
      <c r="B272" s="8" t="str">
        <f>IF($A272="","",IFERROR(IF(VLOOKUP($A272,Kamper!$A:$O,2,FALSE)="","",VLOOKUP($A272,Kamper!$A:$O,2,FALSE)),""))</f>
        <v/>
      </c>
      <c r="E272" s="8" t="str">
        <f>IF($D272="","",IFERROR(IF(VLOOKUP($D272,Lovbrudd!$A:$O,2,FALSE)="","",VLOOKUP($D272,Lovbrudd!$A:$O,2,FALSE)),""))</f>
        <v/>
      </c>
      <c r="F272" s="9" t="str">
        <f>IF($D272="","",IFERROR(IF(VLOOKUP($D272,Lovbrudd!$A:$O,3,FALSE)="","",VLOOKUP($D272,Lovbrudd!$A:$O,3,FALSE)),""))</f>
        <v/>
      </c>
      <c r="G272" s="9" t="str">
        <f>IF($D272="","",IFERROR(IF(VLOOKUP($D272,Lovbrudd!$A:$O,4,FALSE)="","",VLOOKUP($D272,Lovbrudd!$A:$O,4,FALSE)),""))</f>
        <v/>
      </c>
      <c r="H272" s="27" t="str">
        <f>IF($D272="","",IFERROR(IF(VLOOKUP($D272,Lovbrudd!$A:$O,5,FALSE)="","",VLOOKUP($D272,Lovbrudd!$A:$O,5,FALSE)),""))</f>
        <v/>
      </c>
      <c r="I272" s="19"/>
      <c r="J272" s="9" t="str">
        <f>IF($G272="",F272,$F272+($G272*$I272))</f>
        <v/>
      </c>
    </row>
    <row r="273" spans="2:10" x14ac:dyDescent="0.25">
      <c r="B273" s="8" t="str">
        <f>IF($A273="","",IFERROR(IF(VLOOKUP($A273,Kamper!$A:$O,2,FALSE)="","",VLOOKUP($A273,Kamper!$A:$O,2,FALSE)),""))</f>
        <v/>
      </c>
      <c r="E273" s="8" t="str">
        <f>IF($D273="","",IFERROR(IF(VLOOKUP($D273,Lovbrudd!$A:$O,2,FALSE)="","",VLOOKUP($D273,Lovbrudd!$A:$O,2,FALSE)),""))</f>
        <v/>
      </c>
      <c r="F273" s="9" t="str">
        <f>IF($D273="","",IFERROR(IF(VLOOKUP($D273,Lovbrudd!$A:$O,3,FALSE)="","",VLOOKUP($D273,Lovbrudd!$A:$O,3,FALSE)),""))</f>
        <v/>
      </c>
      <c r="G273" s="9" t="str">
        <f>IF($D273="","",IFERROR(IF(VLOOKUP($D273,Lovbrudd!$A:$O,4,FALSE)="","",VLOOKUP($D273,Lovbrudd!$A:$O,4,FALSE)),""))</f>
        <v/>
      </c>
      <c r="H273" s="27" t="str">
        <f>IF($D273="","",IFERROR(IF(VLOOKUP($D273,Lovbrudd!$A:$O,5,FALSE)="","",VLOOKUP($D273,Lovbrudd!$A:$O,5,FALSE)),""))</f>
        <v/>
      </c>
      <c r="I273" s="19"/>
      <c r="J273" s="9" t="str">
        <f>IF($G273="",F273,$F273+($G273*$I273))</f>
        <v/>
      </c>
    </row>
    <row r="274" spans="2:10" x14ac:dyDescent="0.25">
      <c r="B274" s="8" t="str">
        <f>IF($A274="","",IFERROR(IF(VLOOKUP($A274,Kamper!$A:$O,2,FALSE)="","",VLOOKUP($A274,Kamper!$A:$O,2,FALSE)),""))</f>
        <v/>
      </c>
      <c r="E274" s="8" t="str">
        <f>IF($D274="","",IFERROR(IF(VLOOKUP($D274,Lovbrudd!$A:$O,2,FALSE)="","",VLOOKUP($D274,Lovbrudd!$A:$O,2,FALSE)),""))</f>
        <v/>
      </c>
      <c r="F274" s="9" t="str">
        <f>IF($D274="","",IFERROR(IF(VLOOKUP($D274,Lovbrudd!$A:$O,3,FALSE)="","",VLOOKUP($D274,Lovbrudd!$A:$O,3,FALSE)),""))</f>
        <v/>
      </c>
      <c r="G274" s="9" t="str">
        <f>IF($D274="","",IFERROR(IF(VLOOKUP($D274,Lovbrudd!$A:$O,4,FALSE)="","",VLOOKUP($D274,Lovbrudd!$A:$O,4,FALSE)),""))</f>
        <v/>
      </c>
      <c r="H274" s="27" t="str">
        <f>IF($D274="","",IFERROR(IF(VLOOKUP($D274,Lovbrudd!$A:$O,5,FALSE)="","",VLOOKUP($D274,Lovbrudd!$A:$O,5,FALSE)),""))</f>
        <v/>
      </c>
      <c r="I274" s="19"/>
      <c r="J274" s="9" t="str">
        <f>IF($G274="",F274,$F274+($G274*$I274))</f>
        <v/>
      </c>
    </row>
    <row r="275" spans="2:10" x14ac:dyDescent="0.25">
      <c r="B275" s="8" t="str">
        <f>IF($A275="","",IFERROR(IF(VLOOKUP($A275,Kamper!$A:$O,2,FALSE)="","",VLOOKUP($A275,Kamper!$A:$O,2,FALSE)),""))</f>
        <v/>
      </c>
      <c r="E275" s="8" t="str">
        <f>IF($D275="","",IFERROR(IF(VLOOKUP($D275,Lovbrudd!$A:$O,2,FALSE)="","",VLOOKUP($D275,Lovbrudd!$A:$O,2,FALSE)),""))</f>
        <v/>
      </c>
      <c r="F275" s="9" t="str">
        <f>IF($D275="","",IFERROR(IF(VLOOKUP($D275,Lovbrudd!$A:$O,3,FALSE)="","",VLOOKUP($D275,Lovbrudd!$A:$O,3,FALSE)),""))</f>
        <v/>
      </c>
      <c r="G275" s="9" t="str">
        <f>IF($D275="","",IFERROR(IF(VLOOKUP($D275,Lovbrudd!$A:$O,4,FALSE)="","",VLOOKUP($D275,Lovbrudd!$A:$O,4,FALSE)),""))</f>
        <v/>
      </c>
      <c r="H275" s="27" t="str">
        <f>IF($D275="","",IFERROR(IF(VLOOKUP($D275,Lovbrudd!$A:$O,5,FALSE)="","",VLOOKUP($D275,Lovbrudd!$A:$O,5,FALSE)),""))</f>
        <v/>
      </c>
      <c r="I275" s="19"/>
      <c r="J275" s="9" t="str">
        <f>IF($G275="",F275,$F275+($G275*$I275))</f>
        <v/>
      </c>
    </row>
    <row r="276" spans="2:10" x14ac:dyDescent="0.25">
      <c r="B276" s="8" t="str">
        <f>IF($A276="","",IFERROR(IF(VLOOKUP($A276,Kamper!$A:$O,2,FALSE)="","",VLOOKUP($A276,Kamper!$A:$O,2,FALSE)),""))</f>
        <v/>
      </c>
      <c r="E276" s="8" t="str">
        <f>IF($D276="","",IFERROR(IF(VLOOKUP($D276,Lovbrudd!$A:$O,2,FALSE)="","",VLOOKUP($D276,Lovbrudd!$A:$O,2,FALSE)),""))</f>
        <v/>
      </c>
      <c r="F276" s="9" t="str">
        <f>IF($D276="","",IFERROR(IF(VLOOKUP($D276,Lovbrudd!$A:$O,3,FALSE)="","",VLOOKUP($D276,Lovbrudd!$A:$O,3,FALSE)),""))</f>
        <v/>
      </c>
      <c r="G276" s="9" t="str">
        <f>IF($D276="","",IFERROR(IF(VLOOKUP($D276,Lovbrudd!$A:$O,4,FALSE)="","",VLOOKUP($D276,Lovbrudd!$A:$O,4,FALSE)),""))</f>
        <v/>
      </c>
      <c r="H276" s="27" t="str">
        <f>IF($D276="","",IFERROR(IF(VLOOKUP($D276,Lovbrudd!$A:$O,5,FALSE)="","",VLOOKUP($D276,Lovbrudd!$A:$O,5,FALSE)),""))</f>
        <v/>
      </c>
      <c r="I276" s="19"/>
      <c r="J276" s="9" t="str">
        <f>IF($G276="",F276,$F276+($G276*$I276))</f>
        <v/>
      </c>
    </row>
    <row r="277" spans="2:10" x14ac:dyDescent="0.25">
      <c r="B277" s="8" t="str">
        <f>IF($A277="","",IFERROR(IF(VLOOKUP($A277,Kamper!$A:$O,2,FALSE)="","",VLOOKUP($A277,Kamper!$A:$O,2,FALSE)),""))</f>
        <v/>
      </c>
      <c r="E277" s="8" t="str">
        <f>IF($D277="","",IFERROR(IF(VLOOKUP($D277,Lovbrudd!$A:$O,2,FALSE)="","",VLOOKUP($D277,Lovbrudd!$A:$O,2,FALSE)),""))</f>
        <v/>
      </c>
      <c r="F277" s="9" t="str">
        <f>IF($D277="","",IFERROR(IF(VLOOKUP($D277,Lovbrudd!$A:$O,3,FALSE)="","",VLOOKUP($D277,Lovbrudd!$A:$O,3,FALSE)),""))</f>
        <v/>
      </c>
      <c r="G277" s="9" t="str">
        <f>IF($D277="","",IFERROR(IF(VLOOKUP($D277,Lovbrudd!$A:$O,4,FALSE)="","",VLOOKUP($D277,Lovbrudd!$A:$O,4,FALSE)),""))</f>
        <v/>
      </c>
      <c r="H277" s="27" t="str">
        <f>IF($D277="","",IFERROR(IF(VLOOKUP($D277,Lovbrudd!$A:$O,5,FALSE)="","",VLOOKUP($D277,Lovbrudd!$A:$O,5,FALSE)),""))</f>
        <v/>
      </c>
      <c r="I277" s="19"/>
      <c r="J277" s="9" t="str">
        <f>IF($G277="",F277,$F277+($G277*$I277))</f>
        <v/>
      </c>
    </row>
    <row r="278" spans="2:10" x14ac:dyDescent="0.25">
      <c r="B278" s="8" t="str">
        <f>IF($A278="","",IFERROR(IF(VLOOKUP($A278,Kamper!$A:$O,2,FALSE)="","",VLOOKUP($A278,Kamper!$A:$O,2,FALSE)),""))</f>
        <v/>
      </c>
      <c r="E278" s="8" t="str">
        <f>IF($D278="","",IFERROR(IF(VLOOKUP($D278,Lovbrudd!$A:$O,2,FALSE)="","",VLOOKUP($D278,Lovbrudd!$A:$O,2,FALSE)),""))</f>
        <v/>
      </c>
      <c r="F278" s="9" t="str">
        <f>IF($D278="","",IFERROR(IF(VLOOKUP($D278,Lovbrudd!$A:$O,3,FALSE)="","",VLOOKUP($D278,Lovbrudd!$A:$O,3,FALSE)),""))</f>
        <v/>
      </c>
      <c r="G278" s="9" t="str">
        <f>IF($D278="","",IFERROR(IF(VLOOKUP($D278,Lovbrudd!$A:$O,4,FALSE)="","",VLOOKUP($D278,Lovbrudd!$A:$O,4,FALSE)),""))</f>
        <v/>
      </c>
      <c r="H278" s="27" t="str">
        <f>IF($D278="","",IFERROR(IF(VLOOKUP($D278,Lovbrudd!$A:$O,5,FALSE)="","",VLOOKUP($D278,Lovbrudd!$A:$O,5,FALSE)),""))</f>
        <v/>
      </c>
      <c r="I278" s="19"/>
      <c r="J278" s="9" t="str">
        <f>IF($G278="",F278,$F278+($G278*$I278))</f>
        <v/>
      </c>
    </row>
    <row r="279" spans="2:10" x14ac:dyDescent="0.25">
      <c r="B279" s="8" t="str">
        <f>IF($A279="","",IFERROR(IF(VLOOKUP($A279,Kamper!$A:$O,2,FALSE)="","",VLOOKUP($A279,Kamper!$A:$O,2,FALSE)),""))</f>
        <v/>
      </c>
      <c r="E279" s="8" t="str">
        <f>IF($D279="","",IFERROR(IF(VLOOKUP($D279,Lovbrudd!$A:$O,2,FALSE)="","",VLOOKUP($D279,Lovbrudd!$A:$O,2,FALSE)),""))</f>
        <v/>
      </c>
      <c r="F279" s="9" t="str">
        <f>IF($D279="","",IFERROR(IF(VLOOKUP($D279,Lovbrudd!$A:$O,3,FALSE)="","",VLOOKUP($D279,Lovbrudd!$A:$O,3,FALSE)),""))</f>
        <v/>
      </c>
      <c r="G279" s="9" t="str">
        <f>IF($D279="","",IFERROR(IF(VLOOKUP($D279,Lovbrudd!$A:$O,4,FALSE)="","",VLOOKUP($D279,Lovbrudd!$A:$O,4,FALSE)),""))</f>
        <v/>
      </c>
      <c r="H279" s="27" t="str">
        <f>IF($D279="","",IFERROR(IF(VLOOKUP($D279,Lovbrudd!$A:$O,5,FALSE)="","",VLOOKUP($D279,Lovbrudd!$A:$O,5,FALSE)),""))</f>
        <v/>
      </c>
      <c r="I279" s="19"/>
      <c r="J279" s="9" t="str">
        <f>IF($G279="",F279,$F279+($G279*$I279))</f>
        <v/>
      </c>
    </row>
    <row r="280" spans="2:10" x14ac:dyDescent="0.25">
      <c r="B280" s="8" t="str">
        <f>IF($A280="","",IFERROR(IF(VLOOKUP($A280,Kamper!$A:$O,2,FALSE)="","",VLOOKUP($A280,Kamper!$A:$O,2,FALSE)),""))</f>
        <v/>
      </c>
      <c r="E280" s="8" t="str">
        <f>IF($D280="","",IFERROR(IF(VLOOKUP($D280,Lovbrudd!$A:$O,2,FALSE)="","",VLOOKUP($D280,Lovbrudd!$A:$O,2,FALSE)),""))</f>
        <v/>
      </c>
      <c r="F280" s="9" t="str">
        <f>IF($D280="","",IFERROR(IF(VLOOKUP($D280,Lovbrudd!$A:$O,3,FALSE)="","",VLOOKUP($D280,Lovbrudd!$A:$O,3,FALSE)),""))</f>
        <v/>
      </c>
      <c r="G280" s="9" t="str">
        <f>IF($D280="","",IFERROR(IF(VLOOKUP($D280,Lovbrudd!$A:$O,4,FALSE)="","",VLOOKUP($D280,Lovbrudd!$A:$O,4,FALSE)),""))</f>
        <v/>
      </c>
      <c r="H280" s="27" t="str">
        <f>IF($D280="","",IFERROR(IF(VLOOKUP($D280,Lovbrudd!$A:$O,5,FALSE)="","",VLOOKUP($D280,Lovbrudd!$A:$O,5,FALSE)),""))</f>
        <v/>
      </c>
      <c r="I280" s="19"/>
      <c r="J280" s="9" t="str">
        <f>IF($G280="",F280,$F280+($G280*$I280))</f>
        <v/>
      </c>
    </row>
    <row r="281" spans="2:10" x14ac:dyDescent="0.25">
      <c r="B281" s="8" t="str">
        <f>IF($A281="","",IFERROR(IF(VLOOKUP($A281,Kamper!$A:$O,2,FALSE)="","",VLOOKUP($A281,Kamper!$A:$O,2,FALSE)),""))</f>
        <v/>
      </c>
      <c r="E281" s="8" t="str">
        <f>IF($D281="","",IFERROR(IF(VLOOKUP($D281,Lovbrudd!$A:$O,2,FALSE)="","",VLOOKUP($D281,Lovbrudd!$A:$O,2,FALSE)),""))</f>
        <v/>
      </c>
      <c r="F281" s="9" t="str">
        <f>IF($D281="","",IFERROR(IF(VLOOKUP($D281,Lovbrudd!$A:$O,3,FALSE)="","",VLOOKUP($D281,Lovbrudd!$A:$O,3,FALSE)),""))</f>
        <v/>
      </c>
      <c r="G281" s="9" t="str">
        <f>IF($D281="","",IFERROR(IF(VLOOKUP($D281,Lovbrudd!$A:$O,4,FALSE)="","",VLOOKUP($D281,Lovbrudd!$A:$O,4,FALSE)),""))</f>
        <v/>
      </c>
      <c r="H281" s="27" t="str">
        <f>IF($D281="","",IFERROR(IF(VLOOKUP($D281,Lovbrudd!$A:$O,5,FALSE)="","",VLOOKUP($D281,Lovbrudd!$A:$O,5,FALSE)),""))</f>
        <v/>
      </c>
      <c r="I281" s="19"/>
      <c r="J281" s="9" t="str">
        <f>IF($G281="",F281,$F281+($G281*$I281))</f>
        <v/>
      </c>
    </row>
    <row r="282" spans="2:10" x14ac:dyDescent="0.25">
      <c r="B282" s="8" t="str">
        <f>IF($A282="","",IFERROR(IF(VLOOKUP($A282,Kamper!$A:$O,2,FALSE)="","",VLOOKUP($A282,Kamper!$A:$O,2,FALSE)),""))</f>
        <v/>
      </c>
      <c r="E282" s="8" t="str">
        <f>IF($D282="","",IFERROR(IF(VLOOKUP($D282,Lovbrudd!$A:$O,2,FALSE)="","",VLOOKUP($D282,Lovbrudd!$A:$O,2,FALSE)),""))</f>
        <v/>
      </c>
      <c r="F282" s="9" t="str">
        <f>IF($D282="","",IFERROR(IF(VLOOKUP($D282,Lovbrudd!$A:$O,3,FALSE)="","",VLOOKUP($D282,Lovbrudd!$A:$O,3,FALSE)),""))</f>
        <v/>
      </c>
      <c r="G282" s="9" t="str">
        <f>IF($D282="","",IFERROR(IF(VLOOKUP($D282,Lovbrudd!$A:$O,4,FALSE)="","",VLOOKUP($D282,Lovbrudd!$A:$O,4,FALSE)),""))</f>
        <v/>
      </c>
      <c r="H282" s="27" t="str">
        <f>IF($D282="","",IFERROR(IF(VLOOKUP($D282,Lovbrudd!$A:$O,5,FALSE)="","",VLOOKUP($D282,Lovbrudd!$A:$O,5,FALSE)),""))</f>
        <v/>
      </c>
      <c r="I282" s="19"/>
      <c r="J282" s="9" t="str">
        <f>IF($G282="",F282,$F282+($G282*$I282))</f>
        <v/>
      </c>
    </row>
    <row r="283" spans="2:10" x14ac:dyDescent="0.25">
      <c r="B283" s="8" t="str">
        <f>IF($A283="","",IFERROR(IF(VLOOKUP($A283,Kamper!$A:$O,2,FALSE)="","",VLOOKUP($A283,Kamper!$A:$O,2,FALSE)),""))</f>
        <v/>
      </c>
      <c r="E283" s="8" t="str">
        <f>IF($D283="","",IFERROR(IF(VLOOKUP($D283,Lovbrudd!$A:$O,2,FALSE)="","",VLOOKUP($D283,Lovbrudd!$A:$O,2,FALSE)),""))</f>
        <v/>
      </c>
      <c r="F283" s="9" t="str">
        <f>IF($D283="","",IFERROR(IF(VLOOKUP($D283,Lovbrudd!$A:$O,3,FALSE)="","",VLOOKUP($D283,Lovbrudd!$A:$O,3,FALSE)),""))</f>
        <v/>
      </c>
      <c r="G283" s="9" t="str">
        <f>IF($D283="","",IFERROR(IF(VLOOKUP($D283,Lovbrudd!$A:$O,4,FALSE)="","",VLOOKUP($D283,Lovbrudd!$A:$O,4,FALSE)),""))</f>
        <v/>
      </c>
      <c r="H283" s="27" t="str">
        <f>IF($D283="","",IFERROR(IF(VLOOKUP($D283,Lovbrudd!$A:$O,5,FALSE)="","",VLOOKUP($D283,Lovbrudd!$A:$O,5,FALSE)),""))</f>
        <v/>
      </c>
      <c r="I283" s="19"/>
      <c r="J283" s="9" t="str">
        <f>IF($G283="",F283,$F283+($G283*$I283))</f>
        <v/>
      </c>
    </row>
    <row r="284" spans="2:10" x14ac:dyDescent="0.25">
      <c r="B284" s="8" t="str">
        <f>IF($A284="","",IFERROR(IF(VLOOKUP($A284,Kamper!$A:$O,2,FALSE)="","",VLOOKUP($A284,Kamper!$A:$O,2,FALSE)),""))</f>
        <v/>
      </c>
      <c r="E284" s="8" t="str">
        <f>IF($D284="","",IFERROR(IF(VLOOKUP($D284,Lovbrudd!$A:$O,2,FALSE)="","",VLOOKUP($D284,Lovbrudd!$A:$O,2,FALSE)),""))</f>
        <v/>
      </c>
      <c r="F284" s="9" t="str">
        <f>IF($D284="","",IFERROR(IF(VLOOKUP($D284,Lovbrudd!$A:$O,3,FALSE)="","",VLOOKUP($D284,Lovbrudd!$A:$O,3,FALSE)),""))</f>
        <v/>
      </c>
      <c r="G284" s="9" t="str">
        <f>IF($D284="","",IFERROR(IF(VLOOKUP($D284,Lovbrudd!$A:$O,4,FALSE)="","",VLOOKUP($D284,Lovbrudd!$A:$O,4,FALSE)),""))</f>
        <v/>
      </c>
      <c r="H284" s="27" t="str">
        <f>IF($D284="","",IFERROR(IF(VLOOKUP($D284,Lovbrudd!$A:$O,5,FALSE)="","",VLOOKUP($D284,Lovbrudd!$A:$O,5,FALSE)),""))</f>
        <v/>
      </c>
      <c r="I284" s="19"/>
      <c r="J284" s="9" t="str">
        <f>IF($G284="",F284,$F284+($G284*$I284))</f>
        <v/>
      </c>
    </row>
    <row r="285" spans="2:10" x14ac:dyDescent="0.25">
      <c r="B285" s="8" t="str">
        <f>IF($A285="","",IFERROR(IF(VLOOKUP($A285,Kamper!$A:$O,2,FALSE)="","",VLOOKUP($A285,Kamper!$A:$O,2,FALSE)),""))</f>
        <v/>
      </c>
      <c r="E285" s="8" t="str">
        <f>IF($D285="","",IFERROR(IF(VLOOKUP($D285,Lovbrudd!$A:$O,2,FALSE)="","",VLOOKUP($D285,Lovbrudd!$A:$O,2,FALSE)),""))</f>
        <v/>
      </c>
      <c r="F285" s="9" t="str">
        <f>IF($D285="","",IFERROR(IF(VLOOKUP($D285,Lovbrudd!$A:$O,3,FALSE)="","",VLOOKUP($D285,Lovbrudd!$A:$O,3,FALSE)),""))</f>
        <v/>
      </c>
      <c r="G285" s="9" t="str">
        <f>IF($D285="","",IFERROR(IF(VLOOKUP($D285,Lovbrudd!$A:$O,4,FALSE)="","",VLOOKUP($D285,Lovbrudd!$A:$O,4,FALSE)),""))</f>
        <v/>
      </c>
      <c r="H285" s="27" t="str">
        <f>IF($D285="","",IFERROR(IF(VLOOKUP($D285,Lovbrudd!$A:$O,5,FALSE)="","",VLOOKUP($D285,Lovbrudd!$A:$O,5,FALSE)),""))</f>
        <v/>
      </c>
      <c r="I285" s="19"/>
      <c r="J285" s="9" t="str">
        <f>IF($G285="",F285,$F285+($G285*$I285))</f>
        <v/>
      </c>
    </row>
    <row r="286" spans="2:10" x14ac:dyDescent="0.25">
      <c r="B286" s="8" t="str">
        <f>IF($A286="","",IFERROR(IF(VLOOKUP($A286,Kamper!$A:$O,2,FALSE)="","",VLOOKUP($A286,Kamper!$A:$O,2,FALSE)),""))</f>
        <v/>
      </c>
      <c r="E286" s="8" t="str">
        <f>IF($D286="","",IFERROR(IF(VLOOKUP($D286,Lovbrudd!$A:$O,2,FALSE)="","",VLOOKUP($D286,Lovbrudd!$A:$O,2,FALSE)),""))</f>
        <v/>
      </c>
      <c r="F286" s="9" t="str">
        <f>IF($D286="","",IFERROR(IF(VLOOKUP($D286,Lovbrudd!$A:$O,3,FALSE)="","",VLOOKUP($D286,Lovbrudd!$A:$O,3,FALSE)),""))</f>
        <v/>
      </c>
      <c r="G286" s="9" t="str">
        <f>IF($D286="","",IFERROR(IF(VLOOKUP($D286,Lovbrudd!$A:$O,4,FALSE)="","",VLOOKUP($D286,Lovbrudd!$A:$O,4,FALSE)),""))</f>
        <v/>
      </c>
      <c r="H286" s="27" t="str">
        <f>IF($D286="","",IFERROR(IF(VLOOKUP($D286,Lovbrudd!$A:$O,5,FALSE)="","",VLOOKUP($D286,Lovbrudd!$A:$O,5,FALSE)),""))</f>
        <v/>
      </c>
      <c r="I286" s="19"/>
      <c r="J286" s="9" t="str">
        <f>IF($G286="",F286,$F286+($G286*$I286))</f>
        <v/>
      </c>
    </row>
    <row r="287" spans="2:10" x14ac:dyDescent="0.25">
      <c r="B287" s="8" t="str">
        <f>IF($A287="","",IFERROR(IF(VLOOKUP($A287,Kamper!$A:$O,2,FALSE)="","",VLOOKUP($A287,Kamper!$A:$O,2,FALSE)),""))</f>
        <v/>
      </c>
      <c r="E287" s="8" t="str">
        <f>IF($D287="","",IFERROR(IF(VLOOKUP($D287,Lovbrudd!$A:$O,2,FALSE)="","",VLOOKUP($D287,Lovbrudd!$A:$O,2,FALSE)),""))</f>
        <v/>
      </c>
      <c r="F287" s="9" t="str">
        <f>IF($D287="","",IFERROR(IF(VLOOKUP($D287,Lovbrudd!$A:$O,3,FALSE)="","",VLOOKUP($D287,Lovbrudd!$A:$O,3,FALSE)),""))</f>
        <v/>
      </c>
      <c r="G287" s="9" t="str">
        <f>IF($D287="","",IFERROR(IF(VLOOKUP($D287,Lovbrudd!$A:$O,4,FALSE)="","",VLOOKUP($D287,Lovbrudd!$A:$O,4,FALSE)),""))</f>
        <v/>
      </c>
      <c r="H287" s="27" t="str">
        <f>IF($D287="","",IFERROR(IF(VLOOKUP($D287,Lovbrudd!$A:$O,5,FALSE)="","",VLOOKUP($D287,Lovbrudd!$A:$O,5,FALSE)),""))</f>
        <v/>
      </c>
      <c r="I287" s="19"/>
      <c r="J287" s="9" t="str">
        <f>IF($G287="",F287,$F287+($G287*$I287))</f>
        <v/>
      </c>
    </row>
    <row r="288" spans="2:10" x14ac:dyDescent="0.25">
      <c r="B288" s="8" t="str">
        <f>IF($A288="","",IFERROR(IF(VLOOKUP($A288,Kamper!$A:$O,2,FALSE)="","",VLOOKUP($A288,Kamper!$A:$O,2,FALSE)),""))</f>
        <v/>
      </c>
      <c r="E288" s="8" t="str">
        <f>IF($D288="","",IFERROR(IF(VLOOKUP($D288,Lovbrudd!$A:$O,2,FALSE)="","",VLOOKUP($D288,Lovbrudd!$A:$O,2,FALSE)),""))</f>
        <v/>
      </c>
      <c r="F288" s="9" t="str">
        <f>IF($D288="","",IFERROR(IF(VLOOKUP($D288,Lovbrudd!$A:$O,3,FALSE)="","",VLOOKUP($D288,Lovbrudd!$A:$O,3,FALSE)),""))</f>
        <v/>
      </c>
      <c r="G288" s="9" t="str">
        <f>IF($D288="","",IFERROR(IF(VLOOKUP($D288,Lovbrudd!$A:$O,4,FALSE)="","",VLOOKUP($D288,Lovbrudd!$A:$O,4,FALSE)),""))</f>
        <v/>
      </c>
      <c r="H288" s="27" t="str">
        <f>IF($D288="","",IFERROR(IF(VLOOKUP($D288,Lovbrudd!$A:$O,5,FALSE)="","",VLOOKUP($D288,Lovbrudd!$A:$O,5,FALSE)),""))</f>
        <v/>
      </c>
      <c r="I288" s="19"/>
      <c r="J288" s="9" t="str">
        <f>IF($G288="",F288,$F288+($G288*$I288))</f>
        <v/>
      </c>
    </row>
    <row r="289" spans="2:10" x14ac:dyDescent="0.25">
      <c r="B289" s="8" t="str">
        <f>IF($A289="","",IFERROR(IF(VLOOKUP($A289,Kamper!$A:$O,2,FALSE)="","",VLOOKUP($A289,Kamper!$A:$O,2,FALSE)),""))</f>
        <v/>
      </c>
      <c r="E289" s="8" t="str">
        <f>IF($D289="","",IFERROR(IF(VLOOKUP($D289,Lovbrudd!$A:$O,2,FALSE)="","",VLOOKUP($D289,Lovbrudd!$A:$O,2,FALSE)),""))</f>
        <v/>
      </c>
      <c r="F289" s="9" t="str">
        <f>IF($D289="","",IFERROR(IF(VLOOKUP($D289,Lovbrudd!$A:$O,3,FALSE)="","",VLOOKUP($D289,Lovbrudd!$A:$O,3,FALSE)),""))</f>
        <v/>
      </c>
      <c r="G289" s="9" t="str">
        <f>IF($D289="","",IFERROR(IF(VLOOKUP($D289,Lovbrudd!$A:$O,4,FALSE)="","",VLOOKUP($D289,Lovbrudd!$A:$O,4,FALSE)),""))</f>
        <v/>
      </c>
      <c r="H289" s="27" t="str">
        <f>IF($D289="","",IFERROR(IF(VLOOKUP($D289,Lovbrudd!$A:$O,5,FALSE)="","",VLOOKUP($D289,Lovbrudd!$A:$O,5,FALSE)),""))</f>
        <v/>
      </c>
      <c r="I289" s="19"/>
      <c r="J289" s="9" t="str">
        <f>IF($G289="",F289,$F289+($G289*$I289))</f>
        <v/>
      </c>
    </row>
    <row r="290" spans="2:10" x14ac:dyDescent="0.25">
      <c r="B290" s="8" t="str">
        <f>IF($A290="","",IFERROR(IF(VLOOKUP($A290,Kamper!$A:$O,2,FALSE)="","",VLOOKUP($A290,Kamper!$A:$O,2,FALSE)),""))</f>
        <v/>
      </c>
      <c r="E290" s="8" t="str">
        <f>IF($D290="","",IFERROR(IF(VLOOKUP($D290,Lovbrudd!$A:$O,2,FALSE)="","",VLOOKUP($D290,Lovbrudd!$A:$O,2,FALSE)),""))</f>
        <v/>
      </c>
      <c r="F290" s="9" t="str">
        <f>IF($D290="","",IFERROR(IF(VLOOKUP($D290,Lovbrudd!$A:$O,3,FALSE)="","",VLOOKUP($D290,Lovbrudd!$A:$O,3,FALSE)),""))</f>
        <v/>
      </c>
      <c r="G290" s="9" t="str">
        <f>IF($D290="","",IFERROR(IF(VLOOKUP($D290,Lovbrudd!$A:$O,4,FALSE)="","",VLOOKUP($D290,Lovbrudd!$A:$O,4,FALSE)),""))</f>
        <v/>
      </c>
      <c r="H290" s="27" t="str">
        <f>IF($D290="","",IFERROR(IF(VLOOKUP($D290,Lovbrudd!$A:$O,5,FALSE)="","",VLOOKUP($D290,Lovbrudd!$A:$O,5,FALSE)),""))</f>
        <v/>
      </c>
      <c r="I290" s="19"/>
      <c r="J290" s="9" t="str">
        <f>IF($G290="",F290,$F290+($G290*$I290))</f>
        <v/>
      </c>
    </row>
    <row r="291" spans="2:10" x14ac:dyDescent="0.25">
      <c r="B291" s="8" t="str">
        <f>IF($A291="","",IFERROR(IF(VLOOKUP($A291,Kamper!$A:$O,2,FALSE)="","",VLOOKUP($A291,Kamper!$A:$O,2,FALSE)),""))</f>
        <v/>
      </c>
      <c r="E291" s="8" t="str">
        <f>IF($D291="","",IFERROR(IF(VLOOKUP($D291,Lovbrudd!$A:$O,2,FALSE)="","",VLOOKUP($D291,Lovbrudd!$A:$O,2,FALSE)),""))</f>
        <v/>
      </c>
      <c r="F291" s="9" t="str">
        <f>IF($D291="","",IFERROR(IF(VLOOKUP($D291,Lovbrudd!$A:$O,3,FALSE)="","",VLOOKUP($D291,Lovbrudd!$A:$O,3,FALSE)),""))</f>
        <v/>
      </c>
      <c r="G291" s="9" t="str">
        <f>IF($D291="","",IFERROR(IF(VLOOKUP($D291,Lovbrudd!$A:$O,4,FALSE)="","",VLOOKUP($D291,Lovbrudd!$A:$O,4,FALSE)),""))</f>
        <v/>
      </c>
      <c r="H291" s="27" t="str">
        <f>IF($D291="","",IFERROR(IF(VLOOKUP($D291,Lovbrudd!$A:$O,5,FALSE)="","",VLOOKUP($D291,Lovbrudd!$A:$O,5,FALSE)),""))</f>
        <v/>
      </c>
      <c r="I291" s="19"/>
      <c r="J291" s="9" t="str">
        <f>IF($G291="",F291,$F291+($G291*$I291))</f>
        <v/>
      </c>
    </row>
    <row r="292" spans="2:10" x14ac:dyDescent="0.25">
      <c r="B292" s="8" t="str">
        <f>IF($A292="","",IFERROR(IF(VLOOKUP($A292,Kamper!$A:$O,2,FALSE)="","",VLOOKUP($A292,Kamper!$A:$O,2,FALSE)),""))</f>
        <v/>
      </c>
      <c r="E292" s="8" t="str">
        <f>IF($D292="","",IFERROR(IF(VLOOKUP($D292,Lovbrudd!$A:$O,2,FALSE)="","",VLOOKUP($D292,Lovbrudd!$A:$O,2,FALSE)),""))</f>
        <v/>
      </c>
      <c r="F292" s="9" t="str">
        <f>IF($D292="","",IFERROR(IF(VLOOKUP($D292,Lovbrudd!$A:$O,3,FALSE)="","",VLOOKUP($D292,Lovbrudd!$A:$O,3,FALSE)),""))</f>
        <v/>
      </c>
      <c r="G292" s="9" t="str">
        <f>IF($D292="","",IFERROR(IF(VLOOKUP($D292,Lovbrudd!$A:$O,4,FALSE)="","",VLOOKUP($D292,Lovbrudd!$A:$O,4,FALSE)),""))</f>
        <v/>
      </c>
      <c r="H292" s="27" t="str">
        <f>IF($D292="","",IFERROR(IF(VLOOKUP($D292,Lovbrudd!$A:$O,5,FALSE)="","",VLOOKUP($D292,Lovbrudd!$A:$O,5,FALSE)),""))</f>
        <v/>
      </c>
      <c r="I292" s="19"/>
      <c r="J292" s="9" t="str">
        <f>IF($G292="",F292,$F292+($G292*$I292))</f>
        <v/>
      </c>
    </row>
    <row r="293" spans="2:10" x14ac:dyDescent="0.25">
      <c r="B293" s="8" t="str">
        <f>IF($A293="","",IFERROR(IF(VLOOKUP($A293,Kamper!$A:$O,2,FALSE)="","",VLOOKUP($A293,Kamper!$A:$O,2,FALSE)),""))</f>
        <v/>
      </c>
      <c r="E293" s="8" t="str">
        <f>IF($D293="","",IFERROR(IF(VLOOKUP($D293,Lovbrudd!$A:$O,2,FALSE)="","",VLOOKUP($D293,Lovbrudd!$A:$O,2,FALSE)),""))</f>
        <v/>
      </c>
      <c r="F293" s="9" t="str">
        <f>IF($D293="","",IFERROR(IF(VLOOKUP($D293,Lovbrudd!$A:$O,3,FALSE)="","",VLOOKUP($D293,Lovbrudd!$A:$O,3,FALSE)),""))</f>
        <v/>
      </c>
      <c r="G293" s="9" t="str">
        <f>IF($D293="","",IFERROR(IF(VLOOKUP($D293,Lovbrudd!$A:$O,4,FALSE)="","",VLOOKUP($D293,Lovbrudd!$A:$O,4,FALSE)),""))</f>
        <v/>
      </c>
      <c r="H293" s="27" t="str">
        <f>IF($D293="","",IFERROR(IF(VLOOKUP($D293,Lovbrudd!$A:$O,5,FALSE)="","",VLOOKUP($D293,Lovbrudd!$A:$O,5,FALSE)),""))</f>
        <v/>
      </c>
      <c r="I293" s="19"/>
      <c r="J293" s="9" t="str">
        <f>IF($G293="",F293,$F293+($G293*$I293))</f>
        <v/>
      </c>
    </row>
    <row r="294" spans="2:10" x14ac:dyDescent="0.25">
      <c r="B294" s="8" t="str">
        <f>IF($A294="","",IFERROR(IF(VLOOKUP($A294,Kamper!$A:$O,2,FALSE)="","",VLOOKUP($A294,Kamper!$A:$O,2,FALSE)),""))</f>
        <v/>
      </c>
      <c r="E294" s="8" t="str">
        <f>IF($D294="","",IFERROR(IF(VLOOKUP($D294,Lovbrudd!$A:$O,2,FALSE)="","",VLOOKUP($D294,Lovbrudd!$A:$O,2,FALSE)),""))</f>
        <v/>
      </c>
      <c r="F294" s="9" t="str">
        <f>IF($D294="","",IFERROR(IF(VLOOKUP($D294,Lovbrudd!$A:$O,3,FALSE)="","",VLOOKUP($D294,Lovbrudd!$A:$O,3,FALSE)),""))</f>
        <v/>
      </c>
      <c r="G294" s="9" t="str">
        <f>IF($D294="","",IFERROR(IF(VLOOKUP($D294,Lovbrudd!$A:$O,4,FALSE)="","",VLOOKUP($D294,Lovbrudd!$A:$O,4,FALSE)),""))</f>
        <v/>
      </c>
      <c r="H294" s="27" t="str">
        <f>IF($D294="","",IFERROR(IF(VLOOKUP($D294,Lovbrudd!$A:$O,5,FALSE)="","",VLOOKUP($D294,Lovbrudd!$A:$O,5,FALSE)),""))</f>
        <v/>
      </c>
      <c r="I294" s="19"/>
      <c r="J294" s="9" t="str">
        <f>IF($G294="",F294,$F294+($G294*$I294))</f>
        <v/>
      </c>
    </row>
    <row r="295" spans="2:10" x14ac:dyDescent="0.25">
      <c r="B295" s="8" t="str">
        <f>IF($A295="","",IFERROR(IF(VLOOKUP($A295,Kamper!$A:$O,2,FALSE)="","",VLOOKUP($A295,Kamper!$A:$O,2,FALSE)),""))</f>
        <v/>
      </c>
      <c r="E295" s="8" t="str">
        <f>IF($D295="","",IFERROR(IF(VLOOKUP($D295,Lovbrudd!$A:$O,2,FALSE)="","",VLOOKUP($D295,Lovbrudd!$A:$O,2,FALSE)),""))</f>
        <v/>
      </c>
      <c r="F295" s="9" t="str">
        <f>IF($D295="","",IFERROR(IF(VLOOKUP($D295,Lovbrudd!$A:$O,3,FALSE)="","",VLOOKUP($D295,Lovbrudd!$A:$O,3,FALSE)),""))</f>
        <v/>
      </c>
      <c r="G295" s="9" t="str">
        <f>IF($D295="","",IFERROR(IF(VLOOKUP($D295,Lovbrudd!$A:$O,4,FALSE)="","",VLOOKUP($D295,Lovbrudd!$A:$O,4,FALSE)),""))</f>
        <v/>
      </c>
      <c r="H295" s="27" t="str">
        <f>IF($D295="","",IFERROR(IF(VLOOKUP($D295,Lovbrudd!$A:$O,5,FALSE)="","",VLOOKUP($D295,Lovbrudd!$A:$O,5,FALSE)),""))</f>
        <v/>
      </c>
      <c r="I295" s="19"/>
      <c r="J295" s="9" t="str">
        <f>IF($G295="",F295,$F295+($G295*$I295))</f>
        <v/>
      </c>
    </row>
    <row r="296" spans="2:10" x14ac:dyDescent="0.25">
      <c r="B296" s="8" t="str">
        <f>IF($A296="","",IFERROR(IF(VLOOKUP($A296,Kamper!$A:$O,2,FALSE)="","",VLOOKUP($A296,Kamper!$A:$O,2,FALSE)),""))</f>
        <v/>
      </c>
      <c r="E296" s="8" t="str">
        <f>IF($D296="","",IFERROR(IF(VLOOKUP($D296,Lovbrudd!$A:$O,2,FALSE)="","",VLOOKUP($D296,Lovbrudd!$A:$O,2,FALSE)),""))</f>
        <v/>
      </c>
      <c r="F296" s="9" t="str">
        <f>IF($D296="","",IFERROR(IF(VLOOKUP($D296,Lovbrudd!$A:$O,3,FALSE)="","",VLOOKUP($D296,Lovbrudd!$A:$O,3,FALSE)),""))</f>
        <v/>
      </c>
      <c r="G296" s="9" t="str">
        <f>IF($D296="","",IFERROR(IF(VLOOKUP($D296,Lovbrudd!$A:$O,4,FALSE)="","",VLOOKUP($D296,Lovbrudd!$A:$O,4,FALSE)),""))</f>
        <v/>
      </c>
      <c r="H296" s="27" t="str">
        <f>IF($D296="","",IFERROR(IF(VLOOKUP($D296,Lovbrudd!$A:$O,5,FALSE)="","",VLOOKUP($D296,Lovbrudd!$A:$O,5,FALSE)),""))</f>
        <v/>
      </c>
      <c r="I296" s="19"/>
      <c r="J296" s="9" t="str">
        <f>IF($G296="",F296,$F296+($G296*$I296))</f>
        <v/>
      </c>
    </row>
    <row r="297" spans="2:10" x14ac:dyDescent="0.25">
      <c r="B297" s="8" t="str">
        <f>IF($A297="","",IFERROR(IF(VLOOKUP($A297,Kamper!$A:$O,2,FALSE)="","",VLOOKUP($A297,Kamper!$A:$O,2,FALSE)),""))</f>
        <v/>
      </c>
      <c r="E297" s="8" t="str">
        <f>IF($D297="","",IFERROR(IF(VLOOKUP($D297,Lovbrudd!$A:$O,2,FALSE)="","",VLOOKUP($D297,Lovbrudd!$A:$O,2,FALSE)),""))</f>
        <v/>
      </c>
      <c r="F297" s="9" t="str">
        <f>IF($D297="","",IFERROR(IF(VLOOKUP($D297,Lovbrudd!$A:$O,3,FALSE)="","",VLOOKUP($D297,Lovbrudd!$A:$O,3,FALSE)),""))</f>
        <v/>
      </c>
      <c r="G297" s="9" t="str">
        <f>IF($D297="","",IFERROR(IF(VLOOKUP($D297,Lovbrudd!$A:$O,4,FALSE)="","",VLOOKUP($D297,Lovbrudd!$A:$O,4,FALSE)),""))</f>
        <v/>
      </c>
      <c r="H297" s="27" t="str">
        <f>IF($D297="","",IFERROR(IF(VLOOKUP($D297,Lovbrudd!$A:$O,5,FALSE)="","",VLOOKUP($D297,Lovbrudd!$A:$O,5,FALSE)),""))</f>
        <v/>
      </c>
      <c r="I297" s="19"/>
      <c r="J297" s="9" t="str">
        <f>IF($G297="",F297,$F297+($G297*$I297))</f>
        <v/>
      </c>
    </row>
    <row r="298" spans="2:10" x14ac:dyDescent="0.25">
      <c r="B298" s="8" t="str">
        <f>IF($A298="","",IFERROR(IF(VLOOKUP($A298,Kamper!$A:$O,2,FALSE)="","",VLOOKUP($A298,Kamper!$A:$O,2,FALSE)),""))</f>
        <v/>
      </c>
      <c r="E298" s="8" t="str">
        <f>IF($D298="","",IFERROR(IF(VLOOKUP($D298,Lovbrudd!$A:$O,2,FALSE)="","",VLOOKUP($D298,Lovbrudd!$A:$O,2,FALSE)),""))</f>
        <v/>
      </c>
      <c r="F298" s="9" t="str">
        <f>IF($D298="","",IFERROR(IF(VLOOKUP($D298,Lovbrudd!$A:$O,3,FALSE)="","",VLOOKUP($D298,Lovbrudd!$A:$O,3,FALSE)),""))</f>
        <v/>
      </c>
      <c r="G298" s="9" t="str">
        <f>IF($D298="","",IFERROR(IF(VLOOKUP($D298,Lovbrudd!$A:$O,4,FALSE)="","",VLOOKUP($D298,Lovbrudd!$A:$O,4,FALSE)),""))</f>
        <v/>
      </c>
      <c r="H298" s="27" t="str">
        <f>IF($D298="","",IFERROR(IF(VLOOKUP($D298,Lovbrudd!$A:$O,5,FALSE)="","",VLOOKUP($D298,Lovbrudd!$A:$O,5,FALSE)),""))</f>
        <v/>
      </c>
      <c r="I298" s="19"/>
      <c r="J298" s="9" t="str">
        <f>IF($G298="",F298,$F298+($G298*$I298))</f>
        <v/>
      </c>
    </row>
    <row r="299" spans="2:10" x14ac:dyDescent="0.25">
      <c r="B299" s="8" t="str">
        <f>IF($A299="","",IFERROR(IF(VLOOKUP($A299,Kamper!$A:$O,2,FALSE)="","",VLOOKUP($A299,Kamper!$A:$O,2,FALSE)),""))</f>
        <v/>
      </c>
      <c r="E299" s="8" t="str">
        <f>IF($D299="","",IFERROR(IF(VLOOKUP($D299,Lovbrudd!$A:$O,2,FALSE)="","",VLOOKUP($D299,Lovbrudd!$A:$O,2,FALSE)),""))</f>
        <v/>
      </c>
      <c r="F299" s="9" t="str">
        <f>IF($D299="","",IFERROR(IF(VLOOKUP($D299,Lovbrudd!$A:$O,3,FALSE)="","",VLOOKUP($D299,Lovbrudd!$A:$O,3,FALSE)),""))</f>
        <v/>
      </c>
      <c r="G299" s="9" t="str">
        <f>IF($D299="","",IFERROR(IF(VLOOKUP($D299,Lovbrudd!$A:$O,4,FALSE)="","",VLOOKUP($D299,Lovbrudd!$A:$O,4,FALSE)),""))</f>
        <v/>
      </c>
      <c r="H299" s="27" t="str">
        <f>IF($D299="","",IFERROR(IF(VLOOKUP($D299,Lovbrudd!$A:$O,5,FALSE)="","",VLOOKUP($D299,Lovbrudd!$A:$O,5,FALSE)),""))</f>
        <v/>
      </c>
      <c r="I299" s="19"/>
      <c r="J299" s="9" t="str">
        <f>IF($G299="",F299,$F299+($G299*$I299))</f>
        <v/>
      </c>
    </row>
  </sheetData>
  <autoFilter ref="A5:J299" xr:uid="{BB1DAE06-941E-498D-BE93-1E16622C42B2}">
    <sortState xmlns:xlrd2="http://schemas.microsoft.com/office/spreadsheetml/2017/richdata2" ref="A6:J299">
      <sortCondition ref="A5:A299"/>
    </sortState>
  </autoFilter>
  <mergeCells count="7">
    <mergeCell ref="O2:O3"/>
    <mergeCell ref="P2:Q3"/>
    <mergeCell ref="G2:G3"/>
    <mergeCell ref="A2:D3"/>
    <mergeCell ref="H2:I3"/>
    <mergeCell ref="K2:K3"/>
    <mergeCell ref="L2:M3"/>
  </mergeCells>
  <dataValidations count="1">
    <dataValidation type="list" allowBlank="1" showInputMessage="1" showErrorMessage="1" sqref="C5:C1048576" xr:uid="{008CF82E-2D67-40DE-AB17-AD789206C169}">
      <formula1>Spiller</formula1>
    </dataValidation>
  </dataValidations>
  <pageMargins left="0.70866141732283472" right="0.70866141732283472" top="0.74803149606299213" bottom="0.74803149606299213" header="0.31496062992125984" footer="0.31496062992125984"/>
  <pageSetup paperSize="9" scale="91" fitToHeight="0" orientation="landscape" horizontalDpi="4294967295" verticalDpi="4294967295" r:id="rId1"/>
  <headerFooter>
    <oddFooter>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7BDF4-C414-4494-B793-C1670D8234C3}">
  <sheetPr>
    <tabColor theme="5" tint="0.59999389629810485"/>
  </sheetPr>
  <dimension ref="A1:E30"/>
  <sheetViews>
    <sheetView workbookViewId="0">
      <pane ySplit="1" topLeftCell="A8" activePane="bottomLeft" state="frozen"/>
      <selection pane="bottomLeft" activeCell="C31" sqref="C31"/>
    </sheetView>
  </sheetViews>
  <sheetFormatPr defaultColWidth="9.140625" defaultRowHeight="15" x14ac:dyDescent="0.25"/>
  <cols>
    <col min="1" max="1" width="4.28515625" style="6" bestFit="1" customWidth="1"/>
    <col min="2" max="2" width="33.28515625" style="16" bestFit="1" customWidth="1"/>
    <col min="3" max="3" width="15.7109375" style="17" bestFit="1" customWidth="1"/>
    <col min="4" max="4" width="10.5703125" style="17" bestFit="1" customWidth="1"/>
    <col min="5" max="5" width="14.85546875" style="16" bestFit="1" customWidth="1"/>
    <col min="6" max="16384" width="9.140625" style="4"/>
  </cols>
  <sheetData>
    <row r="1" spans="1:5" ht="15.75" thickBot="1" x14ac:dyDescent="0.3">
      <c r="A1" s="20" t="s">
        <v>47</v>
      </c>
      <c r="B1" s="23" t="s">
        <v>3</v>
      </c>
      <c r="C1" s="24" t="s">
        <v>48</v>
      </c>
      <c r="D1" s="24" t="s">
        <v>63</v>
      </c>
      <c r="E1" s="25" t="s">
        <v>65</v>
      </c>
    </row>
    <row r="2" spans="1:5" x14ac:dyDescent="0.25">
      <c r="A2" s="8">
        <v>0</v>
      </c>
      <c r="B2" s="21" t="s">
        <v>132</v>
      </c>
      <c r="C2" s="22">
        <v>0</v>
      </c>
      <c r="D2" s="22"/>
      <c r="E2" s="21"/>
    </row>
    <row r="3" spans="1:5" x14ac:dyDescent="0.25">
      <c r="A3" s="6">
        <v>1</v>
      </c>
      <c r="B3" s="16" t="s">
        <v>49</v>
      </c>
      <c r="C3" s="17">
        <v>10</v>
      </c>
    </row>
    <row r="4" spans="1:5" x14ac:dyDescent="0.25">
      <c r="A4" s="6">
        <v>2</v>
      </c>
      <c r="B4" s="16" t="s">
        <v>50</v>
      </c>
      <c r="C4" s="17">
        <v>50</v>
      </c>
    </row>
    <row r="5" spans="1:5" x14ac:dyDescent="0.25">
      <c r="A5" s="6">
        <v>3</v>
      </c>
      <c r="B5" s="16" t="s">
        <v>51</v>
      </c>
      <c r="C5" s="17">
        <v>30</v>
      </c>
    </row>
    <row r="6" spans="1:5" x14ac:dyDescent="0.25">
      <c r="A6" s="6">
        <v>4</v>
      </c>
      <c r="B6" s="16" t="s">
        <v>52</v>
      </c>
      <c r="C6" s="17">
        <v>50</v>
      </c>
    </row>
    <row r="7" spans="1:5" x14ac:dyDescent="0.25">
      <c r="A7" s="6">
        <v>5</v>
      </c>
      <c r="B7" s="16" t="s">
        <v>53</v>
      </c>
      <c r="C7" s="17">
        <v>20</v>
      </c>
      <c r="D7" s="17">
        <v>1</v>
      </c>
      <c r="E7" s="16" t="s">
        <v>64</v>
      </c>
    </row>
    <row r="8" spans="1:5" x14ac:dyDescent="0.25">
      <c r="A8" s="6">
        <v>6</v>
      </c>
      <c r="B8" s="16" t="s">
        <v>54</v>
      </c>
      <c r="C8" s="17">
        <v>20</v>
      </c>
    </row>
    <row r="9" spans="1:5" x14ac:dyDescent="0.25">
      <c r="A9" s="6">
        <v>7</v>
      </c>
      <c r="B9" s="16" t="s">
        <v>55</v>
      </c>
      <c r="C9" s="17">
        <v>20</v>
      </c>
    </row>
    <row r="10" spans="1:5" x14ac:dyDescent="0.25">
      <c r="A10" s="6">
        <v>8</v>
      </c>
      <c r="B10" s="16" t="s">
        <v>56</v>
      </c>
      <c r="C10" s="17">
        <v>20</v>
      </c>
    </row>
    <row r="11" spans="1:5" x14ac:dyDescent="0.25">
      <c r="A11" s="6">
        <v>9</v>
      </c>
      <c r="B11" s="16" t="s">
        <v>57</v>
      </c>
      <c r="C11" s="17">
        <v>20</v>
      </c>
    </row>
    <row r="12" spans="1:5" x14ac:dyDescent="0.25">
      <c r="A12" s="6">
        <v>10</v>
      </c>
      <c r="B12" s="16" t="s">
        <v>58</v>
      </c>
      <c r="C12" s="17">
        <v>20</v>
      </c>
    </row>
    <row r="13" spans="1:5" x14ac:dyDescent="0.25">
      <c r="A13" s="6">
        <v>11</v>
      </c>
      <c r="B13" s="16" t="s">
        <v>59</v>
      </c>
      <c r="C13" s="17">
        <v>20</v>
      </c>
    </row>
    <row r="14" spans="1:5" x14ac:dyDescent="0.25">
      <c r="A14" s="6">
        <v>12</v>
      </c>
      <c r="B14" s="16" t="s">
        <v>60</v>
      </c>
      <c r="C14" s="17">
        <v>10</v>
      </c>
    </row>
    <row r="15" spans="1:5" x14ac:dyDescent="0.25">
      <c r="A15" s="6">
        <v>13</v>
      </c>
      <c r="B15" s="16" t="s">
        <v>61</v>
      </c>
      <c r="C15" s="17">
        <v>20</v>
      </c>
    </row>
    <row r="16" spans="1:5" x14ac:dyDescent="0.25">
      <c r="A16" s="6">
        <v>14</v>
      </c>
      <c r="B16" s="16" t="s">
        <v>62</v>
      </c>
      <c r="C16" s="17">
        <v>1000</v>
      </c>
    </row>
    <row r="17" spans="1:3" x14ac:dyDescent="0.25">
      <c r="A17" s="6">
        <v>15</v>
      </c>
      <c r="B17" s="16" t="s">
        <v>93</v>
      </c>
      <c r="C17" s="17">
        <v>10</v>
      </c>
    </row>
    <row r="18" spans="1:3" x14ac:dyDescent="0.25">
      <c r="A18" s="6">
        <v>16</v>
      </c>
      <c r="B18" s="16" t="s">
        <v>134</v>
      </c>
      <c r="C18" s="17">
        <v>20</v>
      </c>
    </row>
    <row r="19" spans="1:3" x14ac:dyDescent="0.25">
      <c r="A19" s="6">
        <v>17</v>
      </c>
      <c r="B19" s="16" t="s">
        <v>135</v>
      </c>
      <c r="C19" s="17">
        <v>50</v>
      </c>
    </row>
    <row r="20" spans="1:3" x14ac:dyDescent="0.25">
      <c r="A20" s="6">
        <v>18</v>
      </c>
      <c r="B20" s="16" t="s">
        <v>133</v>
      </c>
      <c r="C20" s="17">
        <v>0</v>
      </c>
    </row>
    <row r="21" spans="1:3" x14ac:dyDescent="0.25">
      <c r="A21" s="6">
        <v>19</v>
      </c>
      <c r="B21" s="16" t="s">
        <v>149</v>
      </c>
      <c r="C21" s="17">
        <v>10</v>
      </c>
    </row>
    <row r="22" spans="1:3" x14ac:dyDescent="0.25">
      <c r="A22" s="6">
        <v>20</v>
      </c>
      <c r="B22" s="16" t="s">
        <v>159</v>
      </c>
      <c r="C22" s="17">
        <v>10</v>
      </c>
    </row>
    <row r="23" spans="1:3" x14ac:dyDescent="0.25">
      <c r="A23" s="6">
        <v>21</v>
      </c>
      <c r="B23" s="16" t="s">
        <v>163</v>
      </c>
      <c r="C23" s="17">
        <v>10</v>
      </c>
    </row>
    <row r="24" spans="1:3" x14ac:dyDescent="0.25">
      <c r="A24" s="6">
        <v>22</v>
      </c>
      <c r="B24" s="16" t="s">
        <v>166</v>
      </c>
      <c r="C24" s="17">
        <v>10</v>
      </c>
    </row>
    <row r="25" spans="1:3" x14ac:dyDescent="0.25">
      <c r="A25" s="6">
        <v>23</v>
      </c>
      <c r="B25" s="16" t="s">
        <v>167</v>
      </c>
      <c r="C25" s="17">
        <v>20</v>
      </c>
    </row>
    <row r="26" spans="1:3" x14ac:dyDescent="0.25">
      <c r="A26" s="6">
        <v>24</v>
      </c>
      <c r="B26" s="16" t="s">
        <v>168</v>
      </c>
      <c r="C26" s="17">
        <v>20</v>
      </c>
    </row>
    <row r="27" spans="1:3" x14ac:dyDescent="0.25">
      <c r="A27" s="6">
        <v>25</v>
      </c>
      <c r="B27" s="16" t="s">
        <v>179</v>
      </c>
      <c r="C27" s="17">
        <v>20</v>
      </c>
    </row>
    <row r="28" spans="1:3" x14ac:dyDescent="0.25">
      <c r="A28" s="6">
        <v>26</v>
      </c>
      <c r="B28" s="16" t="s">
        <v>180</v>
      </c>
      <c r="C28" s="17">
        <v>40</v>
      </c>
    </row>
    <row r="29" spans="1:3" x14ac:dyDescent="0.25">
      <c r="A29" s="6">
        <v>27</v>
      </c>
      <c r="B29" s="16" t="s">
        <v>181</v>
      </c>
      <c r="C29" s="17">
        <v>100</v>
      </c>
    </row>
    <row r="30" spans="1:3" x14ac:dyDescent="0.25">
      <c r="A30" s="6">
        <v>28</v>
      </c>
      <c r="B30" s="16" t="s">
        <v>182</v>
      </c>
      <c r="C30" s="17">
        <v>200</v>
      </c>
    </row>
  </sheetData>
  <autoFilter ref="A1:E16" xr:uid="{A767BDF4-C414-4494-B793-C1670D8234C3}">
    <sortState xmlns:xlrd2="http://schemas.microsoft.com/office/spreadsheetml/2017/richdata2" ref="A2:E20">
      <sortCondition ref="A1:A16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F1EC9-35D5-4A84-9546-DD2AFB4ED6D1}">
  <sheetPr>
    <tabColor theme="6" tint="0.59999389629810485"/>
  </sheetPr>
  <dimension ref="A1:G53"/>
  <sheetViews>
    <sheetView topLeftCell="A19" workbookViewId="0">
      <selection activeCell="G2" sqref="G2"/>
    </sheetView>
  </sheetViews>
  <sheetFormatPr defaultRowHeight="15" x14ac:dyDescent="0.25"/>
  <cols>
    <col min="1" max="1" width="4.28515625" bestFit="1" customWidth="1"/>
    <col min="2" max="2" width="24.140625" bestFit="1" customWidth="1"/>
    <col min="3" max="3" width="10.140625" bestFit="1" customWidth="1"/>
    <col min="4" max="4" width="6.7109375" bestFit="1" customWidth="1"/>
    <col min="5" max="5" width="7" bestFit="1" customWidth="1"/>
    <col min="6" max="6" width="10.140625" bestFit="1" customWidth="1"/>
    <col min="7" max="7" width="11.140625" bestFit="1" customWidth="1"/>
  </cols>
  <sheetData>
    <row r="1" spans="1:7" x14ac:dyDescent="0.25">
      <c r="A1" t="s">
        <v>66</v>
      </c>
      <c r="B1" t="s">
        <v>4</v>
      </c>
      <c r="C1" t="s">
        <v>71</v>
      </c>
      <c r="D1" t="s">
        <v>74</v>
      </c>
      <c r="E1" t="s">
        <v>75</v>
      </c>
      <c r="F1" t="s">
        <v>76</v>
      </c>
      <c r="G1" t="s">
        <v>69</v>
      </c>
    </row>
    <row r="2" spans="1:7" x14ac:dyDescent="0.25">
      <c r="A2">
        <v>27</v>
      </c>
      <c r="B2" s="82" t="s">
        <v>160</v>
      </c>
      <c r="C2">
        <v>5</v>
      </c>
      <c r="D2">
        <v>1</v>
      </c>
      <c r="E2" s="82" t="s">
        <v>77</v>
      </c>
      <c r="F2" s="83">
        <v>33473</v>
      </c>
    </row>
    <row r="3" spans="1:7" x14ac:dyDescent="0.25">
      <c r="A3">
        <v>7</v>
      </c>
      <c r="B3" s="82" t="s">
        <v>33</v>
      </c>
      <c r="C3">
        <v>6</v>
      </c>
      <c r="D3">
        <v>2</v>
      </c>
      <c r="E3" s="82" t="s">
        <v>77</v>
      </c>
      <c r="F3" s="83">
        <v>33172</v>
      </c>
    </row>
    <row r="4" spans="1:7" x14ac:dyDescent="0.25">
      <c r="A4">
        <v>55</v>
      </c>
      <c r="B4" s="82" t="s">
        <v>79</v>
      </c>
      <c r="C4">
        <v>2</v>
      </c>
      <c r="D4">
        <v>1</v>
      </c>
      <c r="E4" s="82" t="s">
        <v>77</v>
      </c>
      <c r="F4" s="83">
        <v>29328</v>
      </c>
    </row>
    <row r="5" spans="1:7" x14ac:dyDescent="0.25">
      <c r="A5">
        <v>87</v>
      </c>
      <c r="B5" s="82" t="s">
        <v>16</v>
      </c>
      <c r="C5">
        <v>0</v>
      </c>
      <c r="D5">
        <v>0</v>
      </c>
      <c r="E5" s="82" t="s">
        <v>77</v>
      </c>
      <c r="F5" s="83">
        <v>31966</v>
      </c>
    </row>
    <row r="6" spans="1:7" x14ac:dyDescent="0.25">
      <c r="A6">
        <v>19</v>
      </c>
      <c r="B6" s="82" t="s">
        <v>31</v>
      </c>
      <c r="C6">
        <v>5</v>
      </c>
      <c r="D6">
        <v>2</v>
      </c>
      <c r="E6" s="82" t="s">
        <v>77</v>
      </c>
      <c r="F6" s="83">
        <v>31943</v>
      </c>
    </row>
    <row r="7" spans="1:7" x14ac:dyDescent="0.25">
      <c r="A7">
        <v>5</v>
      </c>
      <c r="B7" s="82" t="s">
        <v>11</v>
      </c>
      <c r="C7">
        <v>11</v>
      </c>
      <c r="D7">
        <v>4</v>
      </c>
      <c r="E7" s="82" t="s">
        <v>77</v>
      </c>
      <c r="F7" s="83">
        <v>32534</v>
      </c>
    </row>
    <row r="8" spans="1:7" x14ac:dyDescent="0.25">
      <c r="A8">
        <v>8</v>
      </c>
      <c r="B8" s="82" t="s">
        <v>27</v>
      </c>
      <c r="C8">
        <v>10</v>
      </c>
      <c r="D8">
        <v>0</v>
      </c>
      <c r="E8" s="82" t="s">
        <v>77</v>
      </c>
      <c r="F8" s="83">
        <v>31052</v>
      </c>
    </row>
    <row r="9" spans="1:7" x14ac:dyDescent="0.25">
      <c r="A9">
        <v>12</v>
      </c>
      <c r="B9" s="82" t="s">
        <v>9</v>
      </c>
      <c r="C9">
        <v>2</v>
      </c>
      <c r="D9">
        <v>0</v>
      </c>
      <c r="E9" s="82" t="s">
        <v>77</v>
      </c>
      <c r="F9" s="83">
        <v>32305</v>
      </c>
    </row>
    <row r="10" spans="1:7" x14ac:dyDescent="0.25">
      <c r="A10">
        <v>99</v>
      </c>
      <c r="B10" s="82" t="s">
        <v>43</v>
      </c>
      <c r="C10">
        <v>2</v>
      </c>
      <c r="D10">
        <v>2</v>
      </c>
      <c r="E10" s="82" t="s">
        <v>77</v>
      </c>
      <c r="F10" s="83">
        <v>31817</v>
      </c>
    </row>
    <row r="11" spans="1:7" x14ac:dyDescent="0.25">
      <c r="A11">
        <v>0</v>
      </c>
      <c r="B11" s="82" t="s">
        <v>40</v>
      </c>
      <c r="C11">
        <v>2</v>
      </c>
      <c r="D11">
        <v>0</v>
      </c>
      <c r="E11" s="82" t="s">
        <v>77</v>
      </c>
      <c r="F11" s="83">
        <v>30453</v>
      </c>
    </row>
    <row r="12" spans="1:7" x14ac:dyDescent="0.25">
      <c r="A12">
        <v>33</v>
      </c>
      <c r="B12" s="82" t="s">
        <v>120</v>
      </c>
      <c r="C12">
        <v>1</v>
      </c>
      <c r="D12">
        <v>0</v>
      </c>
      <c r="E12" s="82" t="s">
        <v>77</v>
      </c>
      <c r="F12" s="83">
        <v>31248</v>
      </c>
    </row>
    <row r="13" spans="1:7" x14ac:dyDescent="0.25">
      <c r="A13">
        <v>44</v>
      </c>
      <c r="B13" s="82" t="s">
        <v>15</v>
      </c>
      <c r="C13">
        <v>2</v>
      </c>
      <c r="D13">
        <v>0</v>
      </c>
      <c r="E13" s="82" t="s">
        <v>77</v>
      </c>
      <c r="F13" s="83">
        <v>32752</v>
      </c>
    </row>
    <row r="14" spans="1:7" x14ac:dyDescent="0.25">
      <c r="A14">
        <v>22</v>
      </c>
      <c r="B14" s="82" t="s">
        <v>10</v>
      </c>
      <c r="C14">
        <v>8</v>
      </c>
      <c r="D14">
        <v>0</v>
      </c>
      <c r="E14" s="82" t="s">
        <v>77</v>
      </c>
      <c r="F14" s="83">
        <v>33524</v>
      </c>
    </row>
    <row r="15" spans="1:7" x14ac:dyDescent="0.25">
      <c r="A15">
        <v>10</v>
      </c>
      <c r="B15" s="82" t="s">
        <v>41</v>
      </c>
      <c r="C15">
        <v>12</v>
      </c>
      <c r="D15">
        <v>0</v>
      </c>
      <c r="E15" s="82" t="s">
        <v>77</v>
      </c>
      <c r="F15" s="83">
        <v>32149</v>
      </c>
    </row>
    <row r="16" spans="1:7" x14ac:dyDescent="0.25">
      <c r="A16">
        <v>0</v>
      </c>
      <c r="B16" s="82" t="s">
        <v>81</v>
      </c>
      <c r="C16">
        <v>2</v>
      </c>
      <c r="D16">
        <v>0</v>
      </c>
      <c r="E16" s="82" t="s">
        <v>77</v>
      </c>
      <c r="F16" s="83">
        <v>30047</v>
      </c>
    </row>
    <row r="17" spans="1:6" x14ac:dyDescent="0.25">
      <c r="A17">
        <v>17</v>
      </c>
      <c r="B17" s="82" t="s">
        <v>32</v>
      </c>
      <c r="C17">
        <v>1</v>
      </c>
      <c r="D17">
        <v>0</v>
      </c>
      <c r="E17" s="82" t="s">
        <v>77</v>
      </c>
      <c r="F17" s="83">
        <v>31912</v>
      </c>
    </row>
    <row r="18" spans="1:6" x14ac:dyDescent="0.25">
      <c r="A18">
        <v>69</v>
      </c>
      <c r="B18" s="82" t="s">
        <v>82</v>
      </c>
      <c r="C18">
        <v>9</v>
      </c>
      <c r="D18">
        <v>0</v>
      </c>
      <c r="E18" s="82" t="s">
        <v>77</v>
      </c>
      <c r="F18" s="83">
        <v>33009</v>
      </c>
    </row>
    <row r="19" spans="1:6" x14ac:dyDescent="0.25">
      <c r="A19">
        <v>31</v>
      </c>
      <c r="B19" s="82" t="s">
        <v>29</v>
      </c>
      <c r="C19">
        <v>2</v>
      </c>
      <c r="D19">
        <v>0</v>
      </c>
      <c r="E19" s="82" t="s">
        <v>77</v>
      </c>
      <c r="F19" s="83">
        <v>32376</v>
      </c>
    </row>
    <row r="20" spans="1:6" x14ac:dyDescent="0.25">
      <c r="A20">
        <v>0</v>
      </c>
      <c r="B20" s="82" t="s">
        <v>45</v>
      </c>
      <c r="C20">
        <v>0</v>
      </c>
      <c r="D20">
        <v>0</v>
      </c>
      <c r="E20" s="82" t="s">
        <v>77</v>
      </c>
      <c r="F20" s="83">
        <v>33398</v>
      </c>
    </row>
    <row r="21" spans="1:6" x14ac:dyDescent="0.25">
      <c r="A21">
        <v>2</v>
      </c>
      <c r="B21" s="82" t="s">
        <v>187</v>
      </c>
      <c r="C21">
        <v>1</v>
      </c>
      <c r="D21">
        <v>0</v>
      </c>
      <c r="E21" s="82" t="s">
        <v>77</v>
      </c>
      <c r="F21" s="83">
        <v>27619</v>
      </c>
    </row>
    <row r="22" spans="1:6" x14ac:dyDescent="0.25">
      <c r="A22">
        <v>29</v>
      </c>
      <c r="B22" s="82" t="s">
        <v>46</v>
      </c>
      <c r="C22">
        <v>0</v>
      </c>
      <c r="D22">
        <v>0</v>
      </c>
      <c r="E22" s="82" t="s">
        <v>77</v>
      </c>
      <c r="F22" s="83">
        <v>30590</v>
      </c>
    </row>
    <row r="23" spans="1:6" x14ac:dyDescent="0.25">
      <c r="A23">
        <v>36</v>
      </c>
      <c r="B23" s="82" t="s">
        <v>161</v>
      </c>
      <c r="C23">
        <v>6</v>
      </c>
      <c r="D23">
        <v>0</v>
      </c>
      <c r="E23" s="82" t="s">
        <v>77</v>
      </c>
      <c r="F23" s="83">
        <v>35947</v>
      </c>
    </row>
    <row r="24" spans="1:6" x14ac:dyDescent="0.25">
      <c r="A24">
        <v>1</v>
      </c>
      <c r="B24" s="82" t="s">
        <v>6</v>
      </c>
      <c r="C24">
        <v>11</v>
      </c>
      <c r="D24">
        <v>0</v>
      </c>
      <c r="E24" s="82" t="s">
        <v>77</v>
      </c>
      <c r="F24" s="83">
        <v>34708</v>
      </c>
    </row>
    <row r="25" spans="1:6" x14ac:dyDescent="0.25">
      <c r="A25">
        <v>28</v>
      </c>
      <c r="B25" s="82" t="s">
        <v>118</v>
      </c>
      <c r="C25">
        <v>0</v>
      </c>
      <c r="D25">
        <v>0</v>
      </c>
      <c r="E25" s="82" t="s">
        <v>77</v>
      </c>
      <c r="F25" s="83">
        <v>29124</v>
      </c>
    </row>
    <row r="26" spans="1:6" x14ac:dyDescent="0.25">
      <c r="A26">
        <v>11</v>
      </c>
      <c r="B26" s="82" t="s">
        <v>18</v>
      </c>
      <c r="C26">
        <v>7</v>
      </c>
      <c r="D26">
        <v>0</v>
      </c>
      <c r="E26" s="82" t="s">
        <v>77</v>
      </c>
      <c r="F26" s="83">
        <v>28740</v>
      </c>
    </row>
    <row r="27" spans="1:6" x14ac:dyDescent="0.25">
      <c r="A27">
        <v>4</v>
      </c>
      <c r="B27" s="82" t="s">
        <v>36</v>
      </c>
      <c r="C27">
        <v>10</v>
      </c>
      <c r="D27">
        <v>0</v>
      </c>
      <c r="E27" s="82" t="s">
        <v>77</v>
      </c>
      <c r="F27" s="83">
        <v>35059</v>
      </c>
    </row>
    <row r="28" spans="1:6" x14ac:dyDescent="0.25">
      <c r="A28">
        <v>6</v>
      </c>
      <c r="B28" s="82" t="s">
        <v>8</v>
      </c>
      <c r="C28">
        <v>13</v>
      </c>
      <c r="D28">
        <v>8</v>
      </c>
      <c r="E28" s="82" t="s">
        <v>77</v>
      </c>
      <c r="F28" s="83">
        <v>33081</v>
      </c>
    </row>
    <row r="29" spans="1:6" x14ac:dyDescent="0.25">
      <c r="A29">
        <v>88</v>
      </c>
      <c r="B29" s="82" t="s">
        <v>44</v>
      </c>
      <c r="C29">
        <v>1</v>
      </c>
      <c r="D29">
        <v>0</v>
      </c>
      <c r="E29" s="82" t="s">
        <v>77</v>
      </c>
      <c r="F29" s="83">
        <v>34490</v>
      </c>
    </row>
    <row r="30" spans="1:6" x14ac:dyDescent="0.25">
      <c r="A30">
        <v>20</v>
      </c>
      <c r="B30" s="82" t="s">
        <v>25</v>
      </c>
      <c r="C30">
        <v>3</v>
      </c>
      <c r="D30">
        <v>0</v>
      </c>
      <c r="E30" s="82" t="s">
        <v>77</v>
      </c>
      <c r="F30" s="83">
        <v>33644</v>
      </c>
    </row>
    <row r="31" spans="1:6" x14ac:dyDescent="0.25">
      <c r="A31">
        <v>0</v>
      </c>
      <c r="B31" s="82" t="s">
        <v>35</v>
      </c>
      <c r="C31">
        <v>1</v>
      </c>
      <c r="D31">
        <v>0</v>
      </c>
      <c r="E31" s="82" t="s">
        <v>77</v>
      </c>
      <c r="F31" s="83">
        <v>36068</v>
      </c>
    </row>
    <row r="32" spans="1:6" x14ac:dyDescent="0.25">
      <c r="A32">
        <v>21</v>
      </c>
      <c r="B32" s="82" t="s">
        <v>24</v>
      </c>
      <c r="C32">
        <v>5</v>
      </c>
      <c r="D32">
        <v>0</v>
      </c>
      <c r="E32" s="82" t="s">
        <v>77</v>
      </c>
      <c r="F32" s="83">
        <v>31909</v>
      </c>
    </row>
    <row r="33" spans="1:6" x14ac:dyDescent="0.25">
      <c r="A33">
        <v>15</v>
      </c>
      <c r="B33" s="82" t="s">
        <v>26</v>
      </c>
      <c r="C33">
        <v>1</v>
      </c>
      <c r="D33">
        <v>0</v>
      </c>
      <c r="E33" s="82" t="s">
        <v>77</v>
      </c>
      <c r="F33" s="83">
        <v>32941</v>
      </c>
    </row>
    <row r="34" spans="1:6" x14ac:dyDescent="0.25">
      <c r="A34">
        <v>2</v>
      </c>
      <c r="B34" s="82" t="s">
        <v>19</v>
      </c>
      <c r="C34">
        <v>7</v>
      </c>
      <c r="D34">
        <v>0</v>
      </c>
      <c r="E34" s="82" t="s">
        <v>77</v>
      </c>
      <c r="F34" s="83">
        <v>33000</v>
      </c>
    </row>
    <row r="35" spans="1:6" x14ac:dyDescent="0.25">
      <c r="A35">
        <v>16</v>
      </c>
      <c r="B35" s="82" t="s">
        <v>34</v>
      </c>
      <c r="C35">
        <v>5</v>
      </c>
      <c r="D35">
        <v>0</v>
      </c>
      <c r="E35" s="82" t="s">
        <v>77</v>
      </c>
      <c r="F35" s="83">
        <v>34677</v>
      </c>
    </row>
    <row r="36" spans="1:6" x14ac:dyDescent="0.25">
      <c r="A36">
        <v>26</v>
      </c>
      <c r="B36" s="82" t="s">
        <v>30</v>
      </c>
      <c r="C36">
        <v>10</v>
      </c>
      <c r="D36">
        <v>0</v>
      </c>
      <c r="E36" s="82" t="s">
        <v>77</v>
      </c>
      <c r="F36" s="83">
        <v>31968</v>
      </c>
    </row>
    <row r="37" spans="1:6" x14ac:dyDescent="0.25">
      <c r="A37">
        <v>0</v>
      </c>
      <c r="B37" s="82" t="s">
        <v>23</v>
      </c>
      <c r="C37">
        <v>0</v>
      </c>
      <c r="D37">
        <v>0</v>
      </c>
      <c r="E37" s="82" t="s">
        <v>77</v>
      </c>
      <c r="F37" s="83">
        <v>34566</v>
      </c>
    </row>
    <row r="38" spans="1:6" x14ac:dyDescent="0.25">
      <c r="A38">
        <v>35</v>
      </c>
      <c r="B38" s="82" t="s">
        <v>42</v>
      </c>
      <c r="C38">
        <v>4</v>
      </c>
      <c r="D38">
        <v>0</v>
      </c>
      <c r="E38" s="82" t="s">
        <v>77</v>
      </c>
      <c r="F38" s="83">
        <v>33421</v>
      </c>
    </row>
    <row r="39" spans="1:6" x14ac:dyDescent="0.25">
      <c r="A39">
        <v>66</v>
      </c>
      <c r="B39" s="82" t="s">
        <v>28</v>
      </c>
      <c r="C39">
        <v>7</v>
      </c>
      <c r="D39">
        <v>2</v>
      </c>
      <c r="E39" s="82" t="s">
        <v>77</v>
      </c>
      <c r="F39" s="83">
        <v>35095</v>
      </c>
    </row>
    <row r="40" spans="1:6" x14ac:dyDescent="0.25">
      <c r="A40">
        <v>34</v>
      </c>
      <c r="B40" s="82" t="s">
        <v>7</v>
      </c>
      <c r="C40">
        <v>8</v>
      </c>
      <c r="D40">
        <v>0</v>
      </c>
      <c r="E40" s="82" t="s">
        <v>77</v>
      </c>
      <c r="F40" s="83">
        <v>32090</v>
      </c>
    </row>
    <row r="41" spans="1:6" x14ac:dyDescent="0.25">
      <c r="A41">
        <v>0</v>
      </c>
      <c r="B41" s="82" t="s">
        <v>39</v>
      </c>
      <c r="C41">
        <v>0</v>
      </c>
      <c r="D41">
        <v>0</v>
      </c>
      <c r="E41" s="82" t="s">
        <v>77</v>
      </c>
      <c r="F41" s="83">
        <v>29997</v>
      </c>
    </row>
    <row r="42" spans="1:6" x14ac:dyDescent="0.25">
      <c r="A42">
        <v>3</v>
      </c>
      <c r="B42" s="82" t="s">
        <v>12</v>
      </c>
      <c r="C42">
        <v>10</v>
      </c>
      <c r="D42">
        <v>3</v>
      </c>
      <c r="E42" s="82" t="s">
        <v>77</v>
      </c>
      <c r="F42" s="83">
        <v>32422</v>
      </c>
    </row>
    <row r="43" spans="1:6" x14ac:dyDescent="0.25">
      <c r="A43">
        <v>0</v>
      </c>
      <c r="B43" s="82" t="s">
        <v>38</v>
      </c>
      <c r="C43">
        <v>1</v>
      </c>
      <c r="D43">
        <v>0</v>
      </c>
      <c r="E43" s="82" t="s">
        <v>77</v>
      </c>
      <c r="F43" s="83">
        <v>36265</v>
      </c>
    </row>
    <row r="44" spans="1:6" x14ac:dyDescent="0.25">
      <c r="A44">
        <v>25</v>
      </c>
      <c r="B44" s="82" t="s">
        <v>13</v>
      </c>
      <c r="C44">
        <v>3</v>
      </c>
      <c r="D44">
        <v>0</v>
      </c>
      <c r="E44" s="82" t="s">
        <v>77</v>
      </c>
      <c r="F44" s="83">
        <v>28445</v>
      </c>
    </row>
    <row r="45" spans="1:6" x14ac:dyDescent="0.25">
      <c r="A45">
        <v>18</v>
      </c>
      <c r="B45" s="82" t="s">
        <v>22</v>
      </c>
      <c r="C45">
        <v>6</v>
      </c>
      <c r="D45">
        <v>0</v>
      </c>
      <c r="E45" s="82" t="s">
        <v>77</v>
      </c>
      <c r="F45" s="83">
        <v>29889</v>
      </c>
    </row>
    <row r="46" spans="1:6" x14ac:dyDescent="0.25">
      <c r="A46">
        <v>29</v>
      </c>
      <c r="B46" s="82" t="s">
        <v>78</v>
      </c>
      <c r="C46">
        <v>2</v>
      </c>
      <c r="D46">
        <v>0</v>
      </c>
      <c r="E46" s="82" t="s">
        <v>77</v>
      </c>
      <c r="F46" s="83">
        <v>29328</v>
      </c>
    </row>
    <row r="47" spans="1:6" x14ac:dyDescent="0.25">
      <c r="A47">
        <v>77</v>
      </c>
      <c r="B47" s="82" t="s">
        <v>158</v>
      </c>
      <c r="C47">
        <v>0</v>
      </c>
      <c r="D47">
        <v>0</v>
      </c>
      <c r="E47" s="82" t="s">
        <v>77</v>
      </c>
      <c r="F47" s="83">
        <v>29123</v>
      </c>
    </row>
    <row r="48" spans="1:6" x14ac:dyDescent="0.25">
      <c r="A48">
        <v>9</v>
      </c>
      <c r="B48" s="82" t="s">
        <v>37</v>
      </c>
      <c r="C48">
        <v>7</v>
      </c>
      <c r="D48">
        <v>2</v>
      </c>
      <c r="E48" s="82" t="s">
        <v>77</v>
      </c>
      <c r="F48" s="83">
        <v>30561</v>
      </c>
    </row>
    <row r="49" spans="1:7" x14ac:dyDescent="0.25">
      <c r="A49">
        <v>24</v>
      </c>
      <c r="B49" s="82" t="s">
        <v>80</v>
      </c>
      <c r="C49">
        <v>1</v>
      </c>
      <c r="D49">
        <v>0</v>
      </c>
      <c r="E49" s="82" t="s">
        <v>77</v>
      </c>
      <c r="F49" s="83">
        <v>32027</v>
      </c>
    </row>
    <row r="50" spans="1:7" x14ac:dyDescent="0.25">
      <c r="A50">
        <v>64</v>
      </c>
      <c r="B50" s="82" t="s">
        <v>5</v>
      </c>
      <c r="C50">
        <v>12</v>
      </c>
      <c r="D50">
        <v>2</v>
      </c>
      <c r="E50" s="82" t="s">
        <v>77</v>
      </c>
      <c r="F50" s="83">
        <v>33156</v>
      </c>
    </row>
    <row r="51" spans="1:7" x14ac:dyDescent="0.25">
      <c r="A51">
        <v>13</v>
      </c>
      <c r="B51" s="82" t="s">
        <v>14</v>
      </c>
      <c r="C51">
        <v>5</v>
      </c>
      <c r="D51">
        <v>0</v>
      </c>
      <c r="E51" s="82" t="s">
        <v>77</v>
      </c>
      <c r="F51" s="83">
        <v>26320</v>
      </c>
    </row>
    <row r="52" spans="1:7" x14ac:dyDescent="0.25">
      <c r="A52" s="80">
        <v>14</v>
      </c>
      <c r="B52" s="82" t="s">
        <v>20</v>
      </c>
      <c r="C52" s="80">
        <v>7</v>
      </c>
      <c r="D52" s="80">
        <v>0</v>
      </c>
      <c r="E52" s="82" t="s">
        <v>77</v>
      </c>
      <c r="F52" s="83">
        <v>32107</v>
      </c>
      <c r="G52" s="80"/>
    </row>
    <row r="53" spans="1:7" x14ac:dyDescent="0.25">
      <c r="A53" s="80">
        <v>23</v>
      </c>
      <c r="B53" s="82" t="s">
        <v>21</v>
      </c>
      <c r="C53" s="80">
        <v>2</v>
      </c>
      <c r="D53" s="80">
        <v>0</v>
      </c>
      <c r="E53" s="82" t="s">
        <v>77</v>
      </c>
      <c r="F53" s="83">
        <v>29034</v>
      </c>
      <c r="G53" s="80"/>
    </row>
  </sheetData>
  <pageMargins left="0.7" right="0.7" top="0.75" bottom="0.75" header="0.3" footer="0.3"/>
  <pageSetup paperSize="9" orientation="portrait" horizontalDpi="4294967295" verticalDpi="4294967295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A697A-6869-445D-8BEC-151FEBE9C011}">
  <sheetPr>
    <tabColor theme="8" tint="0.59999389629810485"/>
  </sheetPr>
  <dimension ref="A1:E15"/>
  <sheetViews>
    <sheetView workbookViewId="0">
      <pane ySplit="1" topLeftCell="A2" activePane="bottomLeft" state="frozen"/>
      <selection pane="bottomLeft" activeCell="E15" sqref="E15"/>
    </sheetView>
  </sheetViews>
  <sheetFormatPr defaultColWidth="9.140625" defaultRowHeight="15" x14ac:dyDescent="0.25"/>
  <cols>
    <col min="1" max="1" width="11.42578125" style="32" customWidth="1"/>
    <col min="2" max="2" width="13.5703125" style="6" bestFit="1" customWidth="1"/>
    <col min="3" max="3" width="25.28515625" style="6" bestFit="1" customWidth="1"/>
    <col min="4" max="4" width="10" style="6" customWidth="1"/>
    <col min="5" max="5" width="14" style="6" bestFit="1" customWidth="1"/>
    <col min="6" max="16384" width="9.140625" style="5"/>
  </cols>
  <sheetData>
    <row r="1" spans="1:5" ht="15.75" thickBot="1" x14ac:dyDescent="0.3">
      <c r="A1" s="58" t="s">
        <v>1</v>
      </c>
      <c r="B1" s="13" t="s">
        <v>83</v>
      </c>
      <c r="C1" s="13" t="s">
        <v>72</v>
      </c>
      <c r="D1" s="13" t="s">
        <v>84</v>
      </c>
      <c r="E1" s="59" t="s">
        <v>87</v>
      </c>
    </row>
    <row r="2" spans="1:5" x14ac:dyDescent="0.25">
      <c r="A2" s="31">
        <v>44424</v>
      </c>
      <c r="B2" s="8" t="s">
        <v>73</v>
      </c>
      <c r="C2" s="8" t="s">
        <v>141</v>
      </c>
      <c r="D2" s="8" t="s">
        <v>85</v>
      </c>
      <c r="E2" s="8" t="s">
        <v>86</v>
      </c>
    </row>
    <row r="3" spans="1:5" x14ac:dyDescent="0.25">
      <c r="A3" s="32">
        <v>44427</v>
      </c>
      <c r="B3" s="6" t="s">
        <v>88</v>
      </c>
      <c r="C3" s="6" t="s">
        <v>89</v>
      </c>
      <c r="D3" s="6" t="s">
        <v>90</v>
      </c>
      <c r="E3" s="6" t="s">
        <v>91</v>
      </c>
    </row>
    <row r="4" spans="1:5" x14ac:dyDescent="0.25">
      <c r="A4" s="32">
        <v>44431</v>
      </c>
      <c r="B4" s="6" t="s">
        <v>92</v>
      </c>
      <c r="C4" s="6" t="s">
        <v>89</v>
      </c>
      <c r="D4" s="6" t="s">
        <v>90</v>
      </c>
      <c r="E4" s="6" t="s">
        <v>86</v>
      </c>
    </row>
    <row r="5" spans="1:5" x14ac:dyDescent="0.25">
      <c r="A5" s="32">
        <v>44446</v>
      </c>
      <c r="B5" s="6" t="s">
        <v>136</v>
      </c>
      <c r="C5" s="6" t="s">
        <v>131</v>
      </c>
      <c r="D5" s="6" t="s">
        <v>85</v>
      </c>
      <c r="E5" s="6" t="s">
        <v>86</v>
      </c>
    </row>
    <row r="6" spans="1:5" x14ac:dyDescent="0.25">
      <c r="A6" s="32">
        <v>44452</v>
      </c>
      <c r="B6" s="6" t="s">
        <v>147</v>
      </c>
      <c r="C6" s="6" t="s">
        <v>148</v>
      </c>
      <c r="D6" s="6" t="s">
        <v>85</v>
      </c>
      <c r="E6" s="6" t="s">
        <v>86</v>
      </c>
    </row>
    <row r="7" spans="1:5" x14ac:dyDescent="0.25">
      <c r="A7" s="32">
        <v>44460</v>
      </c>
      <c r="B7" s="6" t="s">
        <v>150</v>
      </c>
      <c r="C7" s="6" t="s">
        <v>89</v>
      </c>
      <c r="D7" s="6" t="s">
        <v>90</v>
      </c>
      <c r="E7" s="6" t="s">
        <v>86</v>
      </c>
    </row>
    <row r="8" spans="1:5" x14ac:dyDescent="0.25">
      <c r="A8" s="32">
        <v>44462</v>
      </c>
      <c r="B8" s="6" t="s">
        <v>162</v>
      </c>
      <c r="C8" s="6" t="s">
        <v>89</v>
      </c>
      <c r="D8" s="6" t="s">
        <v>162</v>
      </c>
      <c r="E8" s="6" t="s">
        <v>162</v>
      </c>
    </row>
    <row r="9" spans="1:5" x14ac:dyDescent="0.25">
      <c r="A9" s="32">
        <v>44466</v>
      </c>
      <c r="B9" s="6" t="s">
        <v>151</v>
      </c>
      <c r="C9" s="6" t="s">
        <v>157</v>
      </c>
      <c r="D9" s="6" t="s">
        <v>85</v>
      </c>
      <c r="E9" s="6" t="s">
        <v>86</v>
      </c>
    </row>
    <row r="10" spans="1:5" x14ac:dyDescent="0.25">
      <c r="A10" s="32">
        <v>44469</v>
      </c>
      <c r="B10" s="6" t="s">
        <v>152</v>
      </c>
      <c r="C10" s="6" t="s">
        <v>89</v>
      </c>
      <c r="D10" s="6" t="s">
        <v>90</v>
      </c>
      <c r="E10" s="6" t="s">
        <v>153</v>
      </c>
    </row>
    <row r="11" spans="1:5" x14ac:dyDescent="0.25">
      <c r="A11" s="32">
        <v>44472</v>
      </c>
      <c r="B11" s="6" t="s">
        <v>154</v>
      </c>
      <c r="C11" s="6" t="s">
        <v>89</v>
      </c>
      <c r="D11" s="6" t="s">
        <v>90</v>
      </c>
      <c r="E11" s="6" t="s">
        <v>86</v>
      </c>
    </row>
    <row r="12" spans="1:5" x14ac:dyDescent="0.25">
      <c r="A12" s="32">
        <v>44474</v>
      </c>
      <c r="B12" s="6" t="s">
        <v>155</v>
      </c>
      <c r="C12" s="6" t="s">
        <v>148</v>
      </c>
      <c r="D12" s="6" t="s">
        <v>85</v>
      </c>
      <c r="E12" s="6" t="s">
        <v>153</v>
      </c>
    </row>
    <row r="13" spans="1:5" x14ac:dyDescent="0.25">
      <c r="A13" s="32">
        <v>44478</v>
      </c>
      <c r="B13" s="6" t="s">
        <v>156</v>
      </c>
      <c r="C13" s="6" t="s">
        <v>89</v>
      </c>
      <c r="D13" s="6" t="s">
        <v>90</v>
      </c>
      <c r="E13" s="6" t="s">
        <v>86</v>
      </c>
    </row>
    <row r="14" spans="1:5" x14ac:dyDescent="0.25">
      <c r="A14" s="32" t="s">
        <v>172</v>
      </c>
      <c r="B14" s="6" t="s">
        <v>173</v>
      </c>
      <c r="C14" s="6" t="s">
        <v>89</v>
      </c>
      <c r="D14" s="6" t="s">
        <v>90</v>
      </c>
      <c r="E14" s="6" t="s">
        <v>174</v>
      </c>
    </row>
    <row r="15" spans="1:5" x14ac:dyDescent="0.25">
      <c r="A15" s="32">
        <v>44502</v>
      </c>
      <c r="B15" s="6" t="s">
        <v>185</v>
      </c>
      <c r="C15" s="6" t="s">
        <v>186</v>
      </c>
      <c r="D15" s="6" t="s">
        <v>85</v>
      </c>
      <c r="E15" s="6" t="s">
        <v>91</v>
      </c>
    </row>
  </sheetData>
  <autoFilter ref="A1:E4" xr:uid="{9A8A697A-6869-445D-8BEC-151FEBE9C011}">
    <sortState xmlns:xlrd2="http://schemas.microsoft.com/office/spreadsheetml/2017/richdata2" ref="A2:E13">
      <sortCondition ref="A1:A4"/>
    </sortState>
  </autoFilter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AA967-3904-40D4-B4E1-9B8BDC99C85F}">
  <sheetPr>
    <tabColor theme="9" tint="0.59999389629810485"/>
  </sheetPr>
  <dimension ref="A3:E97"/>
  <sheetViews>
    <sheetView topLeftCell="A2" zoomScale="85" zoomScaleNormal="85" zoomScaleSheetLayoutView="100" workbookViewId="0">
      <selection activeCell="C46" sqref="C46"/>
    </sheetView>
  </sheetViews>
  <sheetFormatPr defaultRowHeight="15" x14ac:dyDescent="0.25"/>
  <cols>
    <col min="1" max="1" width="26.42578125" bestFit="1" customWidth="1"/>
    <col min="2" max="2" width="17" style="2" bestFit="1" customWidth="1"/>
    <col min="3" max="3" width="11.42578125" bestFit="1" customWidth="1"/>
    <col min="4" max="4" width="10.5703125" bestFit="1" customWidth="1"/>
    <col min="5" max="5" width="16.85546875" bestFit="1" customWidth="1"/>
    <col min="6" max="6" width="14.5703125" bestFit="1" customWidth="1"/>
    <col min="7" max="7" width="11.5703125" bestFit="1" customWidth="1"/>
    <col min="8" max="8" width="19.140625" bestFit="1" customWidth="1"/>
    <col min="9" max="9" width="16" bestFit="1" customWidth="1"/>
    <col min="10" max="10" width="17.28515625" bestFit="1" customWidth="1"/>
    <col min="11" max="11" width="17.5703125" bestFit="1" customWidth="1"/>
    <col min="12" max="12" width="17" bestFit="1" customWidth="1"/>
    <col min="13" max="13" width="16" bestFit="1" customWidth="1"/>
    <col min="14" max="14" width="21.5703125" bestFit="1" customWidth="1"/>
    <col min="15" max="15" width="19.140625" bestFit="1" customWidth="1"/>
    <col min="16" max="16" width="16.140625" bestFit="1" customWidth="1"/>
    <col min="17" max="17" width="7.28515625" bestFit="1" customWidth="1"/>
    <col min="18" max="18" width="11.5703125" bestFit="1" customWidth="1"/>
  </cols>
  <sheetData>
    <row r="3" spans="1:2" x14ac:dyDescent="0.25">
      <c r="A3" s="86" t="s">
        <v>169</v>
      </c>
      <c r="B3" s="78" t="s">
        <v>111</v>
      </c>
    </row>
    <row r="4" spans="1:2" x14ac:dyDescent="0.25">
      <c r="A4" s="81" t="s">
        <v>160</v>
      </c>
      <c r="B4" s="78">
        <v>20</v>
      </c>
    </row>
    <row r="5" spans="1:2" x14ac:dyDescent="0.25">
      <c r="A5" s="81" t="s">
        <v>176</v>
      </c>
      <c r="B5" s="78">
        <v>20</v>
      </c>
    </row>
    <row r="6" spans="1:2" x14ac:dyDescent="0.25">
      <c r="A6" s="81" t="s">
        <v>33</v>
      </c>
      <c r="B6" s="78">
        <v>71</v>
      </c>
    </row>
    <row r="7" spans="1:2" x14ac:dyDescent="0.25">
      <c r="A7" s="81" t="s">
        <v>164</v>
      </c>
      <c r="B7" s="78">
        <v>10</v>
      </c>
    </row>
    <row r="8" spans="1:2" x14ac:dyDescent="0.25">
      <c r="A8" s="81" t="s">
        <v>79</v>
      </c>
      <c r="B8" s="78">
        <v>34</v>
      </c>
    </row>
    <row r="9" spans="1:2" x14ac:dyDescent="0.25">
      <c r="A9" s="81" t="s">
        <v>31</v>
      </c>
      <c r="B9" s="78">
        <v>56</v>
      </c>
    </row>
    <row r="10" spans="1:2" x14ac:dyDescent="0.25">
      <c r="A10" s="81" t="s">
        <v>11</v>
      </c>
      <c r="B10" s="78">
        <v>130</v>
      </c>
    </row>
    <row r="11" spans="1:2" x14ac:dyDescent="0.25">
      <c r="A11" s="81" t="s">
        <v>27</v>
      </c>
      <c r="B11" s="78">
        <v>95</v>
      </c>
    </row>
    <row r="12" spans="1:2" x14ac:dyDescent="0.25">
      <c r="A12" s="81" t="s">
        <v>177</v>
      </c>
      <c r="B12" s="78">
        <v>40</v>
      </c>
    </row>
    <row r="13" spans="1:2" x14ac:dyDescent="0.25">
      <c r="A13" s="81" t="s">
        <v>43</v>
      </c>
      <c r="B13" s="78">
        <v>25</v>
      </c>
    </row>
    <row r="14" spans="1:2" x14ac:dyDescent="0.25">
      <c r="A14" s="81" t="s">
        <v>15</v>
      </c>
      <c r="B14" s="78">
        <v>40</v>
      </c>
    </row>
    <row r="15" spans="1:2" x14ac:dyDescent="0.25">
      <c r="A15" s="81" t="s">
        <v>10</v>
      </c>
      <c r="B15" s="78">
        <v>74</v>
      </c>
    </row>
    <row r="16" spans="1:2" x14ac:dyDescent="0.25">
      <c r="A16" s="81" t="s">
        <v>41</v>
      </c>
      <c r="B16" s="78">
        <v>141</v>
      </c>
    </row>
    <row r="17" spans="1:2" x14ac:dyDescent="0.25">
      <c r="A17" s="81" t="s">
        <v>32</v>
      </c>
      <c r="B17" s="78">
        <v>20</v>
      </c>
    </row>
    <row r="18" spans="1:2" x14ac:dyDescent="0.25">
      <c r="A18" s="81" t="s">
        <v>17</v>
      </c>
      <c r="B18" s="78">
        <v>70</v>
      </c>
    </row>
    <row r="19" spans="1:2" x14ac:dyDescent="0.25">
      <c r="A19" s="81" t="s">
        <v>175</v>
      </c>
      <c r="B19" s="78">
        <v>200</v>
      </c>
    </row>
    <row r="20" spans="1:2" x14ac:dyDescent="0.25">
      <c r="A20" s="81" t="s">
        <v>161</v>
      </c>
      <c r="B20" s="78">
        <v>30</v>
      </c>
    </row>
    <row r="21" spans="1:2" x14ac:dyDescent="0.25">
      <c r="A21" s="81" t="s">
        <v>6</v>
      </c>
      <c r="B21" s="78">
        <v>40</v>
      </c>
    </row>
    <row r="22" spans="1:2" x14ac:dyDescent="0.25">
      <c r="A22" s="81" t="s">
        <v>118</v>
      </c>
      <c r="B22" s="78">
        <v>20</v>
      </c>
    </row>
    <row r="23" spans="1:2" x14ac:dyDescent="0.25">
      <c r="A23" s="81" t="s">
        <v>18</v>
      </c>
      <c r="B23" s="78">
        <v>88</v>
      </c>
    </row>
    <row r="24" spans="1:2" x14ac:dyDescent="0.25">
      <c r="A24" s="81" t="s">
        <v>36</v>
      </c>
      <c r="B24" s="78">
        <v>60</v>
      </c>
    </row>
    <row r="25" spans="1:2" x14ac:dyDescent="0.25">
      <c r="A25" s="81" t="s">
        <v>8</v>
      </c>
      <c r="B25" s="78">
        <v>226</v>
      </c>
    </row>
    <row r="26" spans="1:2" x14ac:dyDescent="0.25">
      <c r="A26" s="81" t="s">
        <v>24</v>
      </c>
      <c r="B26" s="78">
        <v>131</v>
      </c>
    </row>
    <row r="27" spans="1:2" x14ac:dyDescent="0.25">
      <c r="A27" s="81" t="s">
        <v>26</v>
      </c>
      <c r="B27" s="78">
        <v>20</v>
      </c>
    </row>
    <row r="28" spans="1:2" x14ac:dyDescent="0.25">
      <c r="A28" s="81" t="s">
        <v>19</v>
      </c>
      <c r="B28" s="78">
        <v>50</v>
      </c>
    </row>
    <row r="29" spans="1:2" x14ac:dyDescent="0.25">
      <c r="A29" s="81" t="s">
        <v>34</v>
      </c>
      <c r="B29" s="78">
        <v>42</v>
      </c>
    </row>
    <row r="30" spans="1:2" x14ac:dyDescent="0.25">
      <c r="A30" s="81" t="s">
        <v>30</v>
      </c>
      <c r="B30" s="78">
        <v>70</v>
      </c>
    </row>
    <row r="31" spans="1:2" x14ac:dyDescent="0.25">
      <c r="A31" s="81" t="s">
        <v>42</v>
      </c>
      <c r="B31" s="78">
        <v>42</v>
      </c>
    </row>
    <row r="32" spans="1:2" x14ac:dyDescent="0.25">
      <c r="A32" s="81" t="s">
        <v>7</v>
      </c>
      <c r="B32" s="78">
        <v>35</v>
      </c>
    </row>
    <row r="33" spans="1:5" x14ac:dyDescent="0.25">
      <c r="A33" s="81" t="s">
        <v>178</v>
      </c>
      <c r="B33" s="78">
        <v>20</v>
      </c>
    </row>
    <row r="34" spans="1:5" x14ac:dyDescent="0.25">
      <c r="A34" s="81" t="s">
        <v>12</v>
      </c>
      <c r="B34" s="78">
        <v>40</v>
      </c>
    </row>
    <row r="35" spans="1:5" x14ac:dyDescent="0.25">
      <c r="A35" s="81" t="s">
        <v>22</v>
      </c>
      <c r="B35" s="78">
        <v>20</v>
      </c>
    </row>
    <row r="36" spans="1:5" x14ac:dyDescent="0.25">
      <c r="A36" s="81" t="s">
        <v>165</v>
      </c>
      <c r="B36" s="78">
        <v>21</v>
      </c>
    </row>
    <row r="37" spans="1:5" x14ac:dyDescent="0.25">
      <c r="A37" s="81" t="s">
        <v>37</v>
      </c>
      <c r="B37" s="78">
        <v>110</v>
      </c>
    </row>
    <row r="38" spans="1:5" x14ac:dyDescent="0.25">
      <c r="A38" s="81" t="s">
        <v>80</v>
      </c>
      <c r="B38" s="78">
        <v>20</v>
      </c>
    </row>
    <row r="39" spans="1:5" x14ac:dyDescent="0.25">
      <c r="A39" s="81" t="s">
        <v>5</v>
      </c>
      <c r="B39" s="78">
        <v>90</v>
      </c>
    </row>
    <row r="40" spans="1:5" x14ac:dyDescent="0.25">
      <c r="A40" s="81" t="s">
        <v>14</v>
      </c>
      <c r="B40" s="78">
        <v>91</v>
      </c>
    </row>
    <row r="41" spans="1:5" x14ac:dyDescent="0.25">
      <c r="A41" s="81" t="s">
        <v>20</v>
      </c>
      <c r="B41" s="78">
        <v>60</v>
      </c>
    </row>
    <row r="42" spans="1:5" x14ac:dyDescent="0.25">
      <c r="A42" s="81" t="s">
        <v>170</v>
      </c>
      <c r="B42" s="78">
        <v>0</v>
      </c>
    </row>
    <row r="43" spans="1:5" x14ac:dyDescent="0.25">
      <c r="A43" s="108"/>
      <c r="B43" s="78">
        <v>0</v>
      </c>
    </row>
    <row r="44" spans="1:5" x14ac:dyDescent="0.25">
      <c r="A44" s="108" t="s">
        <v>170</v>
      </c>
      <c r="B44" s="78"/>
    </row>
    <row r="45" spans="1:5" x14ac:dyDescent="0.25">
      <c r="A45" s="81" t="s">
        <v>171</v>
      </c>
      <c r="B45" s="78">
        <v>2372</v>
      </c>
      <c r="D45" s="80"/>
      <c r="E45" s="80"/>
    </row>
    <row r="46" spans="1:5" x14ac:dyDescent="0.25">
      <c r="B46"/>
    </row>
    <row r="47" spans="1:5" x14ac:dyDescent="0.25">
      <c r="B47"/>
    </row>
    <row r="48" spans="1:5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</sheetData>
  <pageMargins left="0.7" right="0.7" top="0.75" bottom="0.75" header="0.3" footer="0.3"/>
  <pageSetup paperSize="9" orientation="portrait" horizontalDpi="4294967295" verticalDpi="4294967295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47C08-29DA-534F-B883-F3D2EE42A70A}">
  <sheetPr filterMode="1">
    <tabColor rgb="FFFFCCFF"/>
  </sheetPr>
  <dimension ref="A1:D56"/>
  <sheetViews>
    <sheetView zoomScaleNormal="80" zoomScaleSheetLayoutView="100" workbookViewId="0">
      <pane ySplit="1" topLeftCell="A2" activePane="bottomLeft" state="frozen"/>
      <selection activeCell="A2" sqref="A2"/>
      <selection pane="bottomLeft" activeCell="F59" sqref="F59"/>
    </sheetView>
  </sheetViews>
  <sheetFormatPr defaultColWidth="9.140625" defaultRowHeight="15" x14ac:dyDescent="0.25"/>
  <cols>
    <col min="1" max="1" width="24.140625" style="33" bestFit="1" customWidth="1"/>
    <col min="2" max="4" width="15.7109375" style="50" customWidth="1"/>
    <col min="5" max="16384" width="9.140625" style="3"/>
  </cols>
  <sheetData>
    <row r="1" spans="1:4" ht="15.75" thickBot="1" x14ac:dyDescent="0.3">
      <c r="A1" s="52" t="s">
        <v>121</v>
      </c>
      <c r="B1" s="53" t="s">
        <v>123</v>
      </c>
      <c r="C1" s="53" t="s">
        <v>124</v>
      </c>
      <c r="D1" s="54" t="s">
        <v>125</v>
      </c>
    </row>
    <row r="2" spans="1:4" hidden="1" x14ac:dyDescent="0.25">
      <c r="A2" s="34" t="str">
        <f>Tropp[[#This Row],[Navn]]</f>
        <v>Aleksander Berge</v>
      </c>
      <c r="B2" s="51">
        <f>SUMIF(Botoversikt!$C:$C,A2,Botoversikt!$J:$J)</f>
        <v>20</v>
      </c>
      <c r="C2" s="51">
        <f>SUMIF(Innbetaling!$B:$B,A2,Innbetaling!$C:$C)</f>
        <v>20</v>
      </c>
      <c r="D2" s="51">
        <f>B2-C2</f>
        <v>0</v>
      </c>
    </row>
    <row r="3" spans="1:4" hidden="1" x14ac:dyDescent="0.25">
      <c r="A3" s="34" t="str">
        <f>Tropp[[#This Row],[Navn]]</f>
        <v>Alexander Nilsen Surdal</v>
      </c>
      <c r="B3" s="50">
        <f>SUMIF(Botoversikt!$C:$C,A3,Botoversikt!$J:$J)</f>
        <v>71</v>
      </c>
      <c r="C3" s="50">
        <f>SUMIF(Innbetaling!$B:$B,A3,Innbetaling!$C:$C)</f>
        <v>71</v>
      </c>
      <c r="D3" s="50">
        <f t="shared" ref="D3:D49" si="0">B3-C3</f>
        <v>0</v>
      </c>
    </row>
    <row r="4" spans="1:4" x14ac:dyDescent="0.25">
      <c r="A4" s="34" t="str">
        <f>Tropp[[#This Row],[Navn]]</f>
        <v>Anders Idsø</v>
      </c>
      <c r="B4" s="50">
        <f>SUMIF(Botoversikt!$C:$C,A4,Botoversikt!$J:$J)</f>
        <v>34</v>
      </c>
      <c r="C4" s="50">
        <f>SUMIF(Innbetaling!$B:$B,A4,Innbetaling!$C:$C)</f>
        <v>0</v>
      </c>
      <c r="D4" s="50">
        <f t="shared" si="0"/>
        <v>34</v>
      </c>
    </row>
    <row r="5" spans="1:4" hidden="1" x14ac:dyDescent="0.25">
      <c r="A5" s="34" t="str">
        <f>Tropp[[#This Row],[Navn]]</f>
        <v>Andreas Svensen</v>
      </c>
      <c r="B5" s="50">
        <f>SUMIF(Botoversikt!$C:$C,A5,Botoversikt!$J:$J)</f>
        <v>0</v>
      </c>
      <c r="C5" s="50">
        <f>SUMIF(Innbetaling!$B:$B,A5,Innbetaling!$C:$C)</f>
        <v>0</v>
      </c>
      <c r="D5" s="50">
        <f t="shared" si="0"/>
        <v>0</v>
      </c>
    </row>
    <row r="6" spans="1:4" x14ac:dyDescent="0.25">
      <c r="A6" s="34" t="str">
        <f>Tropp[[#This Row],[Navn]]</f>
        <v>Audrius Mirauskas</v>
      </c>
      <c r="B6" s="50">
        <f>SUMIF(Botoversikt!$C:$C,A6,Botoversikt!$J:$J)</f>
        <v>56</v>
      </c>
      <c r="C6" s="50">
        <f>SUMIF(Innbetaling!$B:$B,A6,Innbetaling!$C:$C)</f>
        <v>0</v>
      </c>
      <c r="D6" s="50">
        <f t="shared" si="0"/>
        <v>56</v>
      </c>
    </row>
    <row r="7" spans="1:4" x14ac:dyDescent="0.25">
      <c r="A7" s="34" t="str">
        <f>Tropp[[#This Row],[Navn]]</f>
        <v>Bendik Aarstad</v>
      </c>
      <c r="B7" s="50">
        <f>SUMIF(Botoversikt!$C:$C,A7,Botoversikt!$J:$J)</f>
        <v>130</v>
      </c>
      <c r="C7" s="50">
        <f>SUMIF(Innbetaling!$B:$B,A7,Innbetaling!$C:$C)</f>
        <v>0</v>
      </c>
      <c r="D7" s="50">
        <f t="shared" si="0"/>
        <v>130</v>
      </c>
    </row>
    <row r="8" spans="1:4" x14ac:dyDescent="0.25">
      <c r="A8" s="34" t="str">
        <f>Tropp[[#This Row],[Navn]]</f>
        <v>Chris Dodds</v>
      </c>
      <c r="B8" s="50">
        <f>SUMIF(Botoversikt!$C:$C,A8,Botoversikt!$J:$J)</f>
        <v>95</v>
      </c>
      <c r="C8" s="50">
        <f>SUMIF(Innbetaling!$B:$B,A8,Innbetaling!$C:$C)</f>
        <v>0</v>
      </c>
      <c r="D8" s="50">
        <f t="shared" si="0"/>
        <v>95</v>
      </c>
    </row>
    <row r="9" spans="1:4" hidden="1" x14ac:dyDescent="0.25">
      <c r="A9" s="34" t="str">
        <f>Tropp[[#This Row],[Navn]]</f>
        <v>Christian Gramstad</v>
      </c>
      <c r="B9" s="50">
        <f>SUMIF(Botoversikt!$C:$C,A9,Botoversikt!$J:$J)</f>
        <v>0</v>
      </c>
      <c r="C9" s="50">
        <f>SUMIF(Innbetaling!$B:$B,A9,Innbetaling!$C:$C)</f>
        <v>0</v>
      </c>
      <c r="D9" s="50">
        <f t="shared" si="0"/>
        <v>0</v>
      </c>
    </row>
    <row r="10" spans="1:4" x14ac:dyDescent="0.25">
      <c r="A10" s="34" t="str">
        <f>Tropp[[#This Row],[Navn]]</f>
        <v>Daniel Lie</v>
      </c>
      <c r="B10" s="50">
        <f>SUMIF(Botoversikt!$C:$C,A10,Botoversikt!$J:$J)</f>
        <v>25</v>
      </c>
      <c r="C10" s="50">
        <f>SUMIF(Innbetaling!$B:$B,A10,Innbetaling!$C:$C)</f>
        <v>0</v>
      </c>
      <c r="D10" s="50">
        <f t="shared" si="0"/>
        <v>25</v>
      </c>
    </row>
    <row r="11" spans="1:4" hidden="1" x14ac:dyDescent="0.25">
      <c r="A11" s="34" t="str">
        <f>Tropp[[#This Row],[Navn]]</f>
        <v>Darren Ross</v>
      </c>
      <c r="B11" s="50">
        <f>SUMIF(Botoversikt!$C:$C,A11,Botoversikt!$J:$J)</f>
        <v>0</v>
      </c>
      <c r="C11" s="50">
        <f>SUMIF(Innbetaling!$B:$B,A11,Innbetaling!$C:$C)</f>
        <v>0</v>
      </c>
      <c r="D11" s="50">
        <f t="shared" si="0"/>
        <v>0</v>
      </c>
    </row>
    <row r="12" spans="1:4" hidden="1" x14ac:dyDescent="0.25">
      <c r="A12" s="34" t="str">
        <f>Tropp[[#This Row],[Navn]]</f>
        <v>David Møller</v>
      </c>
      <c r="B12" s="50">
        <f>SUMIF(Botoversikt!$C:$C,A12,Botoversikt!$J:$J)</f>
        <v>0</v>
      </c>
      <c r="C12" s="50">
        <f>SUMIF(Innbetaling!$B:$B,A12,Innbetaling!$C:$C)</f>
        <v>0</v>
      </c>
      <c r="D12" s="50">
        <f t="shared" si="0"/>
        <v>0</v>
      </c>
    </row>
    <row r="13" spans="1:4" x14ac:dyDescent="0.25">
      <c r="A13" s="34" t="str">
        <f>Tropp[[#This Row],[Navn]]</f>
        <v>Eirik Haglund</v>
      </c>
      <c r="B13" s="50">
        <f>SUMIF(Botoversikt!$C:$C,A13,Botoversikt!$J:$J)</f>
        <v>40</v>
      </c>
      <c r="C13" s="50">
        <f>SUMIF(Innbetaling!$B:$B,A13,Innbetaling!$C:$C)</f>
        <v>0</v>
      </c>
      <c r="D13" s="50">
        <f t="shared" si="0"/>
        <v>40</v>
      </c>
    </row>
    <row r="14" spans="1:4" x14ac:dyDescent="0.25">
      <c r="A14" s="34" t="str">
        <f>Tropp[[#This Row],[Navn]]</f>
        <v>Eirik Moen</v>
      </c>
      <c r="B14" s="50">
        <f>SUMIF(Botoversikt!$C:$C,A14,Botoversikt!$J:$J)</f>
        <v>74</v>
      </c>
      <c r="C14" s="50">
        <f>SUMIF(Innbetaling!$B:$B,A14,Innbetaling!$C:$C)</f>
        <v>0</v>
      </c>
      <c r="D14" s="50">
        <f t="shared" si="0"/>
        <v>74</v>
      </c>
    </row>
    <row r="15" spans="1:4" x14ac:dyDescent="0.25">
      <c r="A15" s="34" t="str">
        <f>Tropp[[#This Row],[Navn]]</f>
        <v>Eivind Ankerheim</v>
      </c>
      <c r="B15" s="50">
        <f>SUMIF(Botoversikt!$C:$C,A15,Botoversikt!$J:$J)</f>
        <v>141</v>
      </c>
      <c r="C15" s="50">
        <f>SUMIF(Innbetaling!$B:$B,A15,Innbetaling!$C:$C)</f>
        <v>20</v>
      </c>
      <c r="D15" s="50">
        <f t="shared" si="0"/>
        <v>121</v>
      </c>
    </row>
    <row r="16" spans="1:4" hidden="1" x14ac:dyDescent="0.25">
      <c r="A16" s="34" t="str">
        <f>Tropp[[#This Row],[Navn]]</f>
        <v>Eivind Staurland</v>
      </c>
      <c r="B16" s="50">
        <f>SUMIF(Botoversikt!$C:$C,A16,Botoversikt!$J:$J)</f>
        <v>0</v>
      </c>
      <c r="C16" s="50">
        <f>SUMIF(Innbetaling!$B:$B,A16,Innbetaling!$C:$C)</f>
        <v>0</v>
      </c>
      <c r="D16" s="50">
        <f t="shared" si="0"/>
        <v>0</v>
      </c>
    </row>
    <row r="17" spans="1:4" x14ac:dyDescent="0.25">
      <c r="A17" s="34" t="str">
        <f>Tropp[[#This Row],[Navn]]</f>
        <v>Eric Ordaz</v>
      </c>
      <c r="B17" s="50">
        <f>SUMIF(Botoversikt!$C:$C,A17,Botoversikt!$J:$J)</f>
        <v>20</v>
      </c>
      <c r="C17" s="50">
        <f>SUMIF(Innbetaling!$B:$B,A17,Innbetaling!$C:$C)</f>
        <v>0</v>
      </c>
      <c r="D17" s="50">
        <f t="shared" si="0"/>
        <v>20</v>
      </c>
    </row>
    <row r="18" spans="1:4" hidden="1" x14ac:dyDescent="0.25">
      <c r="A18" s="34" t="str">
        <f>Tropp[[#This Row],[Navn]]</f>
        <v>Espen "Balsam" Knudsen</v>
      </c>
      <c r="B18" s="50">
        <f>SUMIF(Botoversikt!$C:$C,A18,Botoversikt!$J:$J)</f>
        <v>0</v>
      </c>
      <c r="C18" s="50">
        <f>SUMIF(Innbetaling!$B:$B,A18,Innbetaling!$C:$C)</f>
        <v>0</v>
      </c>
      <c r="D18" s="50">
        <f t="shared" si="0"/>
        <v>0</v>
      </c>
    </row>
    <row r="19" spans="1:4" hidden="1" x14ac:dyDescent="0.25">
      <c r="A19" s="34" t="str">
        <f>Tropp[[#This Row],[Navn]]</f>
        <v>Espen Tore Refvik</v>
      </c>
      <c r="B19" s="50">
        <f>SUMIF(Botoversikt!$C:$C,A19,Botoversikt!$J:$J)</f>
        <v>0</v>
      </c>
      <c r="C19" s="50">
        <f>SUMIF(Innbetaling!$B:$B,A19,Innbetaling!$C:$C)</f>
        <v>0</v>
      </c>
      <c r="D19" s="50">
        <f t="shared" si="0"/>
        <v>0</v>
      </c>
    </row>
    <row r="20" spans="1:4" hidden="1" x14ac:dyDescent="0.25">
      <c r="A20" s="34" t="str">
        <f>Tropp[[#This Row],[Navn]]</f>
        <v>Fredrik Bjørnsen</v>
      </c>
      <c r="B20" s="50">
        <f>SUMIF(Botoversikt!$C:$C,A20,Botoversikt!$J:$J)</f>
        <v>0</v>
      </c>
      <c r="C20" s="50">
        <f>SUMIF(Innbetaling!$B:$B,A20,Innbetaling!$C:$C)</f>
        <v>0</v>
      </c>
      <c r="D20" s="50">
        <f t="shared" si="0"/>
        <v>0</v>
      </c>
    </row>
    <row r="21" spans="1:4" hidden="1" x14ac:dyDescent="0.25">
      <c r="A21" s="34" t="str">
        <f>Tropp[[#This Row],[Navn]]</f>
        <v>Frode Lima</v>
      </c>
      <c r="B21" s="50">
        <f>SUMIF(Botoversikt!$C:$C,A21,Botoversikt!$J:$J)</f>
        <v>0</v>
      </c>
      <c r="C21" s="50">
        <f>SUMIF(Innbetaling!$B:$B,A21,Innbetaling!$C:$C)</f>
        <v>0</v>
      </c>
      <c r="D21" s="50">
        <f t="shared" si="0"/>
        <v>0</v>
      </c>
    </row>
    <row r="22" spans="1:4" hidden="1" x14ac:dyDescent="0.25">
      <c r="A22" s="34" t="str">
        <f>Tropp[[#This Row],[Navn]]</f>
        <v>Hector Alonso Vestbø</v>
      </c>
      <c r="B22" s="50">
        <f>SUMIF(Botoversikt!$C:$C,A22,Botoversikt!$J:$J)</f>
        <v>0</v>
      </c>
      <c r="C22" s="50">
        <f>SUMIF(Innbetaling!$B:$B,A22,Innbetaling!$C:$C)</f>
        <v>0</v>
      </c>
      <c r="D22" s="50">
        <f t="shared" si="0"/>
        <v>0</v>
      </c>
    </row>
    <row r="23" spans="1:4" hidden="1" x14ac:dyDescent="0.25">
      <c r="A23" s="34" t="str">
        <f>Tropp[[#This Row],[Navn]]</f>
        <v>Henrik Lauvsnes</v>
      </c>
      <c r="B23" s="50">
        <f>SUMIF(Botoversikt!$C:$C,A23,Botoversikt!$J:$J)</f>
        <v>30</v>
      </c>
      <c r="C23" s="50">
        <f>SUMIF(Innbetaling!$B:$B,A23,Innbetaling!$C:$C)</f>
        <v>30</v>
      </c>
      <c r="D23" s="50">
        <f t="shared" si="0"/>
        <v>0</v>
      </c>
    </row>
    <row r="24" spans="1:4" hidden="1" x14ac:dyDescent="0.25">
      <c r="A24" s="34" t="str">
        <f>Tropp[[#This Row],[Navn]]</f>
        <v>Jack Aguera</v>
      </c>
      <c r="B24" s="50">
        <f>SUMIF(Botoversikt!$C:$C,A24,Botoversikt!$J:$J)</f>
        <v>40</v>
      </c>
      <c r="C24" s="50">
        <f>SUMIF(Innbetaling!$B:$B,A24,Innbetaling!$C:$C)</f>
        <v>40</v>
      </c>
      <c r="D24" s="50">
        <f t="shared" si="0"/>
        <v>0</v>
      </c>
    </row>
    <row r="25" spans="1:4" hidden="1" x14ac:dyDescent="0.25">
      <c r="A25" s="34" t="str">
        <f>Tropp[[#This Row],[Navn]]</f>
        <v>Jarle Eike</v>
      </c>
      <c r="B25" s="50">
        <f>SUMIF(Botoversikt!$C:$C,A25,Botoversikt!$J:$J)</f>
        <v>20</v>
      </c>
      <c r="C25" s="50">
        <f>SUMIF(Innbetaling!$B:$B,A25,Innbetaling!$C:$C)</f>
        <v>20</v>
      </c>
      <c r="D25" s="50">
        <f t="shared" si="0"/>
        <v>0</v>
      </c>
    </row>
    <row r="26" spans="1:4" x14ac:dyDescent="0.25">
      <c r="A26" s="34" t="str">
        <f>Tropp[[#This Row],[Navn]]</f>
        <v>Jean André Gjelsten</v>
      </c>
      <c r="B26" s="50">
        <f>SUMIF(Botoversikt!$C:$C,A26,Botoversikt!$J:$J)</f>
        <v>88</v>
      </c>
      <c r="C26" s="50">
        <f>SUMIF(Innbetaling!$B:$B,A26,Innbetaling!$C:$C)</f>
        <v>0</v>
      </c>
      <c r="D26" s="50">
        <f t="shared" si="0"/>
        <v>88</v>
      </c>
    </row>
    <row r="27" spans="1:4" x14ac:dyDescent="0.25">
      <c r="A27" s="34" t="str">
        <f>Tropp[[#This Row],[Navn]]</f>
        <v>John Herman Ås</v>
      </c>
      <c r="B27" s="50">
        <f>SUMIF(Botoversikt!$C:$C,A27,Botoversikt!$J:$J)</f>
        <v>60</v>
      </c>
      <c r="C27" s="50">
        <f>SUMIF(Innbetaling!$B:$B,A27,Innbetaling!$C:$C)</f>
        <v>0</v>
      </c>
      <c r="D27" s="50">
        <f t="shared" si="0"/>
        <v>60</v>
      </c>
    </row>
    <row r="28" spans="1:4" x14ac:dyDescent="0.25">
      <c r="A28" s="34" t="str">
        <f>Tropp[[#This Row],[Navn]]</f>
        <v>John Petter Gilje</v>
      </c>
      <c r="B28" s="50">
        <f>SUMIF(Botoversikt!$C:$C,A28,Botoversikt!$J:$J)</f>
        <v>226</v>
      </c>
      <c r="C28" s="50">
        <f>SUMIF(Innbetaling!$B:$B,A28,Innbetaling!$C:$C)</f>
        <v>179</v>
      </c>
      <c r="D28" s="50">
        <f t="shared" si="0"/>
        <v>47</v>
      </c>
    </row>
    <row r="29" spans="1:4" hidden="1" x14ac:dyDescent="0.25">
      <c r="A29" s="34" t="str">
        <f>Tropp[[#This Row],[Navn]]</f>
        <v>Lars Hollund</v>
      </c>
      <c r="B29" s="50">
        <f>SUMIF(Botoversikt!$C:$C,A29,Botoversikt!$J:$J)</f>
        <v>0</v>
      </c>
      <c r="C29" s="50">
        <f>SUMIF(Innbetaling!$B:$B,A29,Innbetaling!$C:$C)</f>
        <v>0</v>
      </c>
      <c r="D29" s="50">
        <f t="shared" si="0"/>
        <v>0</v>
      </c>
    </row>
    <row r="30" spans="1:4" hidden="1" x14ac:dyDescent="0.25">
      <c r="A30" s="34" t="str">
        <f>Tropp[[#This Row],[Navn]]</f>
        <v>Lars Petter Grønvigh</v>
      </c>
      <c r="B30" s="50">
        <f>SUMIF(Botoversikt!$C:$C,A30,Botoversikt!$J:$J)</f>
        <v>0</v>
      </c>
      <c r="C30" s="50">
        <f>SUMIF(Innbetaling!$B:$B,A30,Innbetaling!$C:$C)</f>
        <v>0</v>
      </c>
      <c r="D30" s="50">
        <f t="shared" si="0"/>
        <v>0</v>
      </c>
    </row>
    <row r="31" spans="1:4" hidden="1" x14ac:dyDescent="0.25">
      <c r="A31" s="34" t="str">
        <f>Tropp[[#This Row],[Navn]]</f>
        <v>Lars Skjelbred Nygaard</v>
      </c>
      <c r="B31" s="50">
        <f>SUMIF(Botoversikt!$C:$C,A31,Botoversikt!$J:$J)</f>
        <v>0</v>
      </c>
      <c r="C31" s="50">
        <f>SUMIF(Innbetaling!$B:$B,A31,Innbetaling!$C:$C)</f>
        <v>0</v>
      </c>
      <c r="D31" s="50">
        <f t="shared" si="0"/>
        <v>0</v>
      </c>
    </row>
    <row r="32" spans="1:4" x14ac:dyDescent="0.25">
      <c r="A32" s="34" t="str">
        <f>Tropp[[#This Row],[Navn]]</f>
        <v>Mads Isaksen</v>
      </c>
      <c r="B32" s="50">
        <f>SUMIF(Botoversikt!$C:$C,A32,Botoversikt!$J:$J)</f>
        <v>131</v>
      </c>
      <c r="C32" s="50">
        <f>SUMIF(Innbetaling!$B:$B,A32,Innbetaling!$C:$C)</f>
        <v>100</v>
      </c>
      <c r="D32" s="50">
        <f t="shared" si="0"/>
        <v>31</v>
      </c>
    </row>
    <row r="33" spans="1:4" x14ac:dyDescent="0.25">
      <c r="A33" s="34" t="str">
        <f>Tropp[[#This Row],[Navn]]</f>
        <v>Magnus Kartevold</v>
      </c>
      <c r="B33" s="50">
        <f>SUMIF(Botoversikt!$C:$C,A33,Botoversikt!$J:$J)</f>
        <v>20</v>
      </c>
      <c r="C33" s="50">
        <f>SUMIF(Innbetaling!$B:$B,A33,Innbetaling!$C:$C)</f>
        <v>0</v>
      </c>
      <c r="D33" s="50">
        <f t="shared" si="0"/>
        <v>20</v>
      </c>
    </row>
    <row r="34" spans="1:4" x14ac:dyDescent="0.25">
      <c r="A34" s="34" t="str">
        <f>Tropp[[#This Row],[Navn]]</f>
        <v>Magnus Torgersen</v>
      </c>
      <c r="B34" s="50">
        <f>SUMIF(Botoversikt!$C:$C,A34,Botoversikt!$J:$J)</f>
        <v>50</v>
      </c>
      <c r="C34" s="50">
        <f>SUMIF(Innbetaling!$B:$B,A34,Innbetaling!$C:$C)</f>
        <v>0</v>
      </c>
      <c r="D34" s="50">
        <f t="shared" si="0"/>
        <v>50</v>
      </c>
    </row>
    <row r="35" spans="1:4" x14ac:dyDescent="0.25">
      <c r="A35" s="34" t="str">
        <f>Tropp[[#This Row],[Navn]]</f>
        <v>Mats Husberg</v>
      </c>
      <c r="B35" s="50">
        <f>SUMIF(Botoversikt!$C:$C,A35,Botoversikt!$J:$J)</f>
        <v>42</v>
      </c>
      <c r="C35" s="50">
        <f>SUMIF(Innbetaling!$B:$B,A35,Innbetaling!$C:$C)</f>
        <v>41</v>
      </c>
      <c r="D35" s="50">
        <f t="shared" si="0"/>
        <v>1</v>
      </c>
    </row>
    <row r="36" spans="1:4" x14ac:dyDescent="0.25">
      <c r="A36" s="34" t="str">
        <f>Tropp[[#This Row],[Navn]]</f>
        <v>Michael Sivertsen</v>
      </c>
      <c r="B36" s="50">
        <f>SUMIF(Botoversikt!$C:$C,A36,Botoversikt!$J:$J)</f>
        <v>70</v>
      </c>
      <c r="C36" s="50">
        <f>SUMIF(Innbetaling!$B:$B,A36,Innbetaling!$C:$C)</f>
        <v>0</v>
      </c>
      <c r="D36" s="50">
        <f t="shared" si="0"/>
        <v>70</v>
      </c>
    </row>
    <row r="37" spans="1:4" hidden="1" x14ac:dyDescent="0.25">
      <c r="A37" s="34" t="str">
        <f>Tropp[[#This Row],[Navn]]</f>
        <v>Mikael Jensen</v>
      </c>
      <c r="B37" s="50">
        <f>SUMIF(Botoversikt!$C:$C,A37,Botoversikt!$J:$J)</f>
        <v>0</v>
      </c>
      <c r="C37" s="50">
        <f>SUMIF(Innbetaling!$B:$B,A37,Innbetaling!$C:$C)</f>
        <v>0</v>
      </c>
      <c r="D37" s="50">
        <f t="shared" si="0"/>
        <v>0</v>
      </c>
    </row>
    <row r="38" spans="1:4" hidden="1" x14ac:dyDescent="0.25">
      <c r="A38" s="34" t="str">
        <f>Tropp[[#This Row],[Navn]]</f>
        <v>Morten Breivik</v>
      </c>
      <c r="B38" s="50">
        <f>SUMIF(Botoversikt!$C:$C,A38,Botoversikt!$J:$J)</f>
        <v>42</v>
      </c>
      <c r="C38" s="50">
        <f>SUMIF(Innbetaling!$B:$B,A38,Innbetaling!$C:$C)</f>
        <v>42</v>
      </c>
      <c r="D38" s="50">
        <f t="shared" si="0"/>
        <v>0</v>
      </c>
    </row>
    <row r="39" spans="1:4" hidden="1" x14ac:dyDescent="0.25">
      <c r="A39" s="34" t="str">
        <f>Tropp[[#This Row],[Navn]]</f>
        <v>Morten Fløtre Solheim</v>
      </c>
      <c r="B39" s="50">
        <f>SUMIF(Botoversikt!$C:$C,A39,Botoversikt!$J:$J)</f>
        <v>0</v>
      </c>
      <c r="C39" s="50">
        <f>SUMIF(Innbetaling!$B:$B,A39,Innbetaling!$C:$C)</f>
        <v>0</v>
      </c>
      <c r="D39" s="50">
        <f t="shared" si="0"/>
        <v>0</v>
      </c>
    </row>
    <row r="40" spans="1:4" hidden="1" x14ac:dyDescent="0.25">
      <c r="A40" s="34" t="str">
        <f>Tropp[[#This Row],[Navn]]</f>
        <v>Nils Ivar Arefjord</v>
      </c>
      <c r="B40" s="50">
        <f>SUMIF(Botoversikt!$C:$C,A40,Botoversikt!$J:$J)</f>
        <v>35</v>
      </c>
      <c r="C40" s="50">
        <f>SUMIF(Innbetaling!$B:$B,A40,Innbetaling!$C:$C)</f>
        <v>35</v>
      </c>
      <c r="D40" s="50">
        <f t="shared" si="0"/>
        <v>0</v>
      </c>
    </row>
    <row r="41" spans="1:4" hidden="1" x14ac:dyDescent="0.25">
      <c r="A41" s="34" t="str">
        <f>Tropp[[#This Row],[Navn]]</f>
        <v>Ole Bjørn Bredesen</v>
      </c>
      <c r="B41" s="50">
        <f>SUMIF(Botoversikt!$C:$C,A41,Botoversikt!$J:$J)</f>
        <v>0</v>
      </c>
      <c r="C41" s="50">
        <f>SUMIF(Innbetaling!$B:$B,A41,Innbetaling!$C:$C)</f>
        <v>0</v>
      </c>
      <c r="D41" s="50">
        <f t="shared" si="0"/>
        <v>0</v>
      </c>
    </row>
    <row r="42" spans="1:4" x14ac:dyDescent="0.25">
      <c r="A42" s="34" t="str">
        <f>Tropp[[#This Row],[Navn]]</f>
        <v>Simon Sakkestad</v>
      </c>
      <c r="B42" s="50">
        <f>SUMIF(Botoversikt!$C:$C,A42,Botoversikt!$J:$J)</f>
        <v>50</v>
      </c>
      <c r="C42" s="50">
        <f>SUMIF(Innbetaling!$B:$B,A42,Innbetaling!$C:$C)</f>
        <v>40</v>
      </c>
      <c r="D42" s="50">
        <f t="shared" si="0"/>
        <v>10</v>
      </c>
    </row>
    <row r="43" spans="1:4" hidden="1" x14ac:dyDescent="0.25">
      <c r="A43" s="34" t="str">
        <f>Tropp[[#This Row],[Navn]]</f>
        <v>Sivert Erland</v>
      </c>
      <c r="B43" s="50">
        <f>SUMIF(Botoversikt!$C:$C,A43,Botoversikt!$J:$J)</f>
        <v>0</v>
      </c>
      <c r="C43" s="50">
        <f>SUMIF(Innbetaling!$B:$B,A43,Innbetaling!$C:$C)</f>
        <v>0</v>
      </c>
      <c r="D43" s="50">
        <f t="shared" si="0"/>
        <v>0</v>
      </c>
    </row>
    <row r="44" spans="1:4" hidden="1" x14ac:dyDescent="0.25">
      <c r="A44" s="34" t="str">
        <f>Tropp[[#This Row],[Navn]]</f>
        <v>Sondre Bjøkne</v>
      </c>
      <c r="B44" s="50">
        <f>SUMIF(Botoversikt!$C:$C,A44,Botoversikt!$J:$J)</f>
        <v>0</v>
      </c>
      <c r="C44" s="50">
        <f>SUMIF(Innbetaling!$B:$B,A44,Innbetaling!$C:$C)</f>
        <v>0</v>
      </c>
      <c r="D44" s="50">
        <f t="shared" si="0"/>
        <v>0</v>
      </c>
    </row>
    <row r="45" spans="1:4" x14ac:dyDescent="0.25">
      <c r="A45" s="34" t="str">
        <f>Tropp[[#This Row],[Navn]]</f>
        <v>Stian Lima</v>
      </c>
      <c r="B45" s="50">
        <f>SUMIF(Botoversikt!$C:$C,A45,Botoversikt!$J:$J)</f>
        <v>20</v>
      </c>
      <c r="C45" s="50">
        <f>SUMIF(Innbetaling!$B:$B,A45,Innbetaling!$C:$C)</f>
        <v>0</v>
      </c>
      <c r="D45" s="50">
        <f t="shared" si="0"/>
        <v>20</v>
      </c>
    </row>
    <row r="46" spans="1:4" hidden="1" x14ac:dyDescent="0.25">
      <c r="A46" s="34" t="str">
        <f>Tropp[[#This Row],[Navn]]</f>
        <v>Thomas Idsø</v>
      </c>
      <c r="B46" s="50">
        <f>SUMIF(Botoversikt!$C:$C,A46,Botoversikt!$J:$J)</f>
        <v>0</v>
      </c>
      <c r="C46" s="50">
        <f>SUMIF(Innbetaling!$B:$B,A46,Innbetaling!$C:$C)</f>
        <v>0</v>
      </c>
      <c r="D46" s="50">
        <f t="shared" si="0"/>
        <v>0</v>
      </c>
    </row>
    <row r="47" spans="1:4" hidden="1" x14ac:dyDescent="0.25">
      <c r="A47" s="34" t="str">
        <f>Tropp[[#This Row],[Navn]]</f>
        <v>Thor Erik Waage</v>
      </c>
      <c r="B47" s="50">
        <f>SUMIF(Botoversikt!$C:$C,A47,Botoversikt!$J:$J)</f>
        <v>0</v>
      </c>
      <c r="C47" s="50">
        <f>SUMIF(Innbetaling!$B:$B,A47,Innbetaling!$C:$C)</f>
        <v>0</v>
      </c>
      <c r="D47" s="50">
        <f t="shared" si="0"/>
        <v>0</v>
      </c>
    </row>
    <row r="48" spans="1:4" hidden="1" x14ac:dyDescent="0.25">
      <c r="A48" s="34" t="str">
        <f>Tropp[[#This Row],[Navn]]</f>
        <v>Tom Arne Bø Pedersen</v>
      </c>
      <c r="B48" s="50">
        <f>SUMIF(Botoversikt!$C:$C,A48,Botoversikt!$J:$J)</f>
        <v>110</v>
      </c>
      <c r="C48" s="50">
        <f>SUMIF(Innbetaling!$B:$B,A48,Innbetaling!$C:$C)</f>
        <v>110</v>
      </c>
      <c r="D48" s="50">
        <f t="shared" si="0"/>
        <v>0</v>
      </c>
    </row>
    <row r="49" spans="1:4" x14ac:dyDescent="0.25">
      <c r="A49" s="34" t="str">
        <f>Tropp[[#This Row],[Navn]]</f>
        <v>Tom-Are Larsen-Svenning</v>
      </c>
      <c r="B49" s="50">
        <f>SUMIF(Botoversikt!$C:$C,A49,Botoversikt!$J:$J)</f>
        <v>20</v>
      </c>
      <c r="C49" s="50">
        <f>SUMIF(Innbetaling!$B:$B,A49,Innbetaling!$C:$C)</f>
        <v>0</v>
      </c>
      <c r="D49" s="50">
        <f t="shared" si="0"/>
        <v>20</v>
      </c>
    </row>
    <row r="50" spans="1:4" x14ac:dyDescent="0.25">
      <c r="A50" s="34" t="str">
        <f>Tropp[[#This Row],[Navn]]</f>
        <v>Torbjørn Ankerheim</v>
      </c>
      <c r="B50" s="50">
        <f>SUMIF(Botoversikt!$C:$C,A50,Botoversikt!$J:$J)</f>
        <v>90</v>
      </c>
      <c r="C50" s="50">
        <f>SUMIF(Innbetaling!$B:$B,A50,Innbetaling!$C:$C)</f>
        <v>0</v>
      </c>
      <c r="D50" s="50">
        <f t="shared" ref="D50" si="1">B50-C50</f>
        <v>90</v>
      </c>
    </row>
    <row r="51" spans="1:4" hidden="1" x14ac:dyDescent="0.25">
      <c r="A51" s="85" t="str">
        <f>Tropp[[#This Row],[Navn]]</f>
        <v>Øystein Winsnes</v>
      </c>
      <c r="B51" s="50">
        <f>SUMIF(Botoversikt!$C:$C,A51,Botoversikt!$J:$J)</f>
        <v>91</v>
      </c>
      <c r="C51" s="50">
        <f>SUMIF(Innbetaling!$B:$B,A51,Innbetaling!$C:$C)</f>
        <v>100</v>
      </c>
      <c r="D51" s="50">
        <f t="shared" ref="D51:D56" si="2">B51-C51</f>
        <v>-9</v>
      </c>
    </row>
    <row r="52" spans="1:4" hidden="1" x14ac:dyDescent="0.25">
      <c r="A52" s="85" t="str">
        <f>Tropp[[#This Row],[Navn]]</f>
        <v>Øyvind Sollie-Vollen</v>
      </c>
      <c r="B52" s="50">
        <f>SUMIF(Botoversikt!$C:$C,A52,Botoversikt!$J:$J)</f>
        <v>60</v>
      </c>
      <c r="C52" s="50">
        <f>SUMIF(Innbetaling!$B:$B,A52,Innbetaling!$C:$C)</f>
        <v>60</v>
      </c>
      <c r="D52" s="50">
        <f t="shared" si="2"/>
        <v>0</v>
      </c>
    </row>
    <row r="53" spans="1:4" hidden="1" x14ac:dyDescent="0.25">
      <c r="A53" s="85" t="str">
        <f>Tropp[[#This Row],[Navn]]</f>
        <v>Øyvind Steinsbø</v>
      </c>
      <c r="B53" s="50">
        <f>SUMIF(Botoversikt!$C:$C,A53,Botoversikt!$J:$J)</f>
        <v>0</v>
      </c>
      <c r="C53" s="50">
        <f>SUMIF(Innbetaling!$B:$B,A53,Innbetaling!$C:$C)</f>
        <v>0</v>
      </c>
      <c r="D53" s="50">
        <f t="shared" si="2"/>
        <v>0</v>
      </c>
    </row>
    <row r="54" spans="1:4" hidden="1" x14ac:dyDescent="0.25">
      <c r="A54" s="85" t="e">
        <f>Tropp[[#This Row],[Navn]]</f>
        <v>#VALUE!</v>
      </c>
      <c r="B54" s="50">
        <f>SUMIF(Botoversikt!$C:$C,A54,Botoversikt!$J:$J)</f>
        <v>0</v>
      </c>
      <c r="C54" s="50">
        <f>SUMIF(Innbetaling!$B:$B,A54,Innbetaling!$C:$C)</f>
        <v>0</v>
      </c>
      <c r="D54" s="50">
        <f t="shared" si="2"/>
        <v>0</v>
      </c>
    </row>
    <row r="55" spans="1:4" hidden="1" x14ac:dyDescent="0.25">
      <c r="A55" s="85" t="e">
        <f>Tropp[[#This Row],[Navn]]</f>
        <v>#VALUE!</v>
      </c>
      <c r="B55" s="50">
        <f>SUMIF(Botoversikt!$C:$C,A55,Botoversikt!$J:$J)</f>
        <v>0</v>
      </c>
      <c r="C55" s="50">
        <f>SUMIF(Innbetaling!$B:$B,A55,Innbetaling!$C:$C)</f>
        <v>0</v>
      </c>
      <c r="D55" s="50">
        <f t="shared" si="2"/>
        <v>0</v>
      </c>
    </row>
    <row r="56" spans="1:4" hidden="1" x14ac:dyDescent="0.25">
      <c r="A56" s="85" t="e">
        <f>Tropp[[#This Row],[Navn]]</f>
        <v>#VALUE!</v>
      </c>
      <c r="B56" s="50">
        <f>SUMIF(Botoversikt!$C:$C,A56,Botoversikt!$J:$J)</f>
        <v>0</v>
      </c>
      <c r="C56" s="50">
        <f>SUMIF(Innbetaling!$B:$B,A56,Innbetaling!$C:$C)</f>
        <v>0</v>
      </c>
      <c r="D56" s="50">
        <f t="shared" si="2"/>
        <v>0</v>
      </c>
    </row>
  </sheetData>
  <autoFilter ref="A1:D56" xr:uid="{7B347C08-29DA-534F-B883-F3D2EE42A70A}">
    <filterColumn colId="3">
      <filters>
        <filter val="kr 1,00"/>
        <filter val="kr 10,00"/>
        <filter val="kr 121,00"/>
        <filter val="kr 130,00"/>
        <filter val="kr 20,00"/>
        <filter val="kr 25,00"/>
        <filter val="kr 31,00"/>
        <filter val="kr 34,00"/>
        <filter val="kr 40,00"/>
        <filter val="kr 47,00"/>
        <filter val="kr 50,00"/>
        <filter val="kr 56,00"/>
        <filter val="kr 60,00"/>
        <filter val="kr 70,00"/>
        <filter val="kr 74,00"/>
        <filter val="kr 88,00"/>
        <filter val="kr 90,00"/>
        <filter val="kr 95,00"/>
      </filters>
    </filterColumn>
  </autoFilter>
  <conditionalFormatting sqref="A1:D1048576">
    <cfRule type="expression" dxfId="4" priority="2">
      <formula>SEARCH("-",A1)=1</formula>
    </cfRule>
  </conditionalFormatting>
  <dataValidations count="1">
    <dataValidation type="list" allowBlank="1" showInputMessage="1" showErrorMessage="1" sqref="A1:A1048576" xr:uid="{7A62EA58-0BF0-4665-A251-4F3E0B31AFDF}">
      <formula1>Spiller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BE0BE-EB3A-0C41-955F-845EBA71456A}">
  <sheetPr>
    <tabColor rgb="FF9BC2E6"/>
  </sheetPr>
  <dimension ref="A1:C23"/>
  <sheetViews>
    <sheetView zoomScaleNormal="80" zoomScaleSheetLayoutView="100" workbookViewId="0">
      <pane ySplit="1" topLeftCell="A2" activePane="bottomLeft" state="frozen"/>
      <selection activeCell="A2" sqref="A2"/>
      <selection pane="bottomLeft" activeCell="C23" sqref="C2:C23"/>
    </sheetView>
  </sheetViews>
  <sheetFormatPr defaultColWidth="9.140625" defaultRowHeight="15" x14ac:dyDescent="0.25"/>
  <cols>
    <col min="1" max="1" width="10.140625" style="33" bestFit="1" customWidth="1"/>
    <col min="2" max="2" width="24.42578125" style="33" bestFit="1" customWidth="1"/>
    <col min="3" max="3" width="10.140625" style="50" bestFit="1" customWidth="1"/>
    <col min="4" max="16384" width="9.140625" style="3"/>
  </cols>
  <sheetData>
    <row r="1" spans="1:3" ht="15.75" thickBot="1" x14ac:dyDescent="0.3">
      <c r="A1" s="52" t="s">
        <v>1</v>
      </c>
      <c r="B1" s="35" t="s">
        <v>121</v>
      </c>
      <c r="C1" s="54" t="s">
        <v>122</v>
      </c>
    </row>
    <row r="2" spans="1:3" x14ac:dyDescent="0.25">
      <c r="A2" s="89">
        <v>44467</v>
      </c>
      <c r="B2" s="85" t="s">
        <v>6</v>
      </c>
      <c r="C2" s="88">
        <v>40</v>
      </c>
    </row>
    <row r="3" spans="1:3" x14ac:dyDescent="0.25">
      <c r="A3" s="89">
        <v>44468</v>
      </c>
      <c r="B3" s="84" t="s">
        <v>12</v>
      </c>
      <c r="C3" s="87">
        <v>40</v>
      </c>
    </row>
    <row r="4" spans="1:3" x14ac:dyDescent="0.25">
      <c r="A4" s="89">
        <v>44470</v>
      </c>
      <c r="B4" s="84" t="s">
        <v>33</v>
      </c>
      <c r="C4" s="87">
        <v>71</v>
      </c>
    </row>
    <row r="5" spans="1:3" x14ac:dyDescent="0.25">
      <c r="A5" s="89">
        <v>44470</v>
      </c>
      <c r="B5" s="33" t="s">
        <v>164</v>
      </c>
      <c r="C5" s="50">
        <v>10</v>
      </c>
    </row>
    <row r="6" spans="1:3" x14ac:dyDescent="0.25">
      <c r="A6" s="89">
        <v>44470</v>
      </c>
      <c r="B6" s="33" t="s">
        <v>8</v>
      </c>
      <c r="C6" s="50">
        <v>159</v>
      </c>
    </row>
    <row r="7" spans="1:3" x14ac:dyDescent="0.25">
      <c r="A7" s="89">
        <v>44467</v>
      </c>
      <c r="B7" s="33" t="s">
        <v>34</v>
      </c>
      <c r="C7" s="50">
        <v>41</v>
      </c>
    </row>
    <row r="8" spans="1:3" x14ac:dyDescent="0.25">
      <c r="A8" s="32">
        <v>44478</v>
      </c>
      <c r="B8" s="6" t="s">
        <v>8</v>
      </c>
      <c r="C8" s="50">
        <v>20</v>
      </c>
    </row>
    <row r="9" spans="1:3" x14ac:dyDescent="0.25">
      <c r="A9" s="32">
        <v>44478</v>
      </c>
      <c r="B9" s="6" t="s">
        <v>175</v>
      </c>
      <c r="C9" s="50">
        <v>200</v>
      </c>
    </row>
    <row r="10" spans="1:3" x14ac:dyDescent="0.25">
      <c r="A10" s="32">
        <v>44478</v>
      </c>
      <c r="B10" s="6" t="s">
        <v>176</v>
      </c>
      <c r="C10" s="50">
        <v>20</v>
      </c>
    </row>
    <row r="11" spans="1:3" x14ac:dyDescent="0.25">
      <c r="A11" s="32">
        <v>44478</v>
      </c>
      <c r="B11" s="6" t="s">
        <v>41</v>
      </c>
      <c r="C11" s="50">
        <v>20</v>
      </c>
    </row>
    <row r="12" spans="1:3" x14ac:dyDescent="0.25">
      <c r="A12" s="32">
        <v>44478</v>
      </c>
      <c r="B12" s="6" t="s">
        <v>177</v>
      </c>
      <c r="C12" s="50">
        <v>40</v>
      </c>
    </row>
    <row r="13" spans="1:3" x14ac:dyDescent="0.25">
      <c r="A13" s="32">
        <v>44478</v>
      </c>
      <c r="B13" s="6" t="s">
        <v>24</v>
      </c>
      <c r="C13" s="50">
        <v>100</v>
      </c>
    </row>
    <row r="14" spans="1:3" x14ac:dyDescent="0.25">
      <c r="A14" s="32">
        <v>44478</v>
      </c>
      <c r="B14" s="6" t="s">
        <v>178</v>
      </c>
      <c r="C14" s="50">
        <v>20</v>
      </c>
    </row>
    <row r="15" spans="1:3" x14ac:dyDescent="0.25">
      <c r="A15" s="32">
        <v>44478</v>
      </c>
      <c r="B15" s="6" t="s">
        <v>118</v>
      </c>
      <c r="C15" s="50">
        <v>20</v>
      </c>
    </row>
    <row r="16" spans="1:3" x14ac:dyDescent="0.25">
      <c r="A16" s="32">
        <v>44478</v>
      </c>
      <c r="B16" s="6" t="s">
        <v>37</v>
      </c>
      <c r="C16" s="50">
        <v>20</v>
      </c>
    </row>
    <row r="17" spans="1:3" x14ac:dyDescent="0.25">
      <c r="A17" s="91">
        <v>44496</v>
      </c>
      <c r="B17" s="6" t="s">
        <v>37</v>
      </c>
      <c r="C17" s="50">
        <v>90</v>
      </c>
    </row>
    <row r="18" spans="1:3" x14ac:dyDescent="0.25">
      <c r="A18" s="91">
        <v>44496</v>
      </c>
      <c r="B18" s="85" t="s">
        <v>7</v>
      </c>
      <c r="C18" s="50">
        <v>35</v>
      </c>
    </row>
    <row r="19" spans="1:3" x14ac:dyDescent="0.25">
      <c r="A19" s="91">
        <v>44496</v>
      </c>
      <c r="B19" s="33" t="s">
        <v>161</v>
      </c>
      <c r="C19" s="50">
        <v>30</v>
      </c>
    </row>
    <row r="20" spans="1:3" x14ac:dyDescent="0.25">
      <c r="A20" s="91">
        <v>44496</v>
      </c>
      <c r="B20" s="33" t="s">
        <v>20</v>
      </c>
      <c r="C20" s="50">
        <v>60</v>
      </c>
    </row>
    <row r="21" spans="1:3" x14ac:dyDescent="0.25">
      <c r="A21" s="91">
        <v>44496</v>
      </c>
      <c r="B21" s="33" t="s">
        <v>160</v>
      </c>
      <c r="C21" s="50">
        <v>20</v>
      </c>
    </row>
    <row r="22" spans="1:3" x14ac:dyDescent="0.25">
      <c r="A22" s="91">
        <v>44496</v>
      </c>
      <c r="B22" s="33" t="s">
        <v>42</v>
      </c>
      <c r="C22" s="50">
        <v>42</v>
      </c>
    </row>
    <row r="23" spans="1:3" x14ac:dyDescent="0.25">
      <c r="A23" s="91">
        <v>44496</v>
      </c>
      <c r="B23" s="33" t="s">
        <v>14</v>
      </c>
      <c r="C23" s="50">
        <v>100</v>
      </c>
    </row>
  </sheetData>
  <autoFilter ref="A1:C2" xr:uid="{207BE0BE-EB3A-0C41-955F-845EBA71456A}"/>
  <conditionalFormatting sqref="B18">
    <cfRule type="expression" dxfId="3" priority="1">
      <formula>SEARCH("-",B18)=1</formula>
    </cfRule>
  </conditionalFormatting>
  <dataValidations count="1">
    <dataValidation type="list" allowBlank="1" showInputMessage="1" showErrorMessage="1" sqref="B1:B1048576" xr:uid="{37B25714-CB2E-45EC-B8A5-D9629E1DB8B4}">
      <formula1>Spiller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086F6-7D1F-41F1-A296-771D384EC878}">
  <sheetPr>
    <pageSetUpPr fitToPage="1"/>
  </sheetPr>
  <dimension ref="A1:H72"/>
  <sheetViews>
    <sheetView topLeftCell="A22" workbookViewId="0">
      <selection activeCell="C58" sqref="C58"/>
    </sheetView>
  </sheetViews>
  <sheetFormatPr defaultColWidth="9.140625" defaultRowHeight="15" x14ac:dyDescent="0.25"/>
  <cols>
    <col min="1" max="1" width="24.28515625" style="4" customWidth="1"/>
    <col min="2" max="2" width="3" style="4" bestFit="1" customWidth="1"/>
    <col min="3" max="3" width="26.42578125" style="73" bestFit="1" customWidth="1"/>
    <col min="4" max="4" width="17" style="73" bestFit="1" customWidth="1"/>
    <col min="5" max="5" width="8.140625" style="4" bestFit="1" customWidth="1"/>
    <col min="6" max="6" width="9.28515625" style="4" bestFit="1" customWidth="1"/>
    <col min="7" max="8" width="11.42578125" style="4" customWidth="1"/>
    <col min="9" max="16384" width="9.140625" style="4"/>
  </cols>
  <sheetData>
    <row r="1" spans="1:8" s="60" customFormat="1" x14ac:dyDescent="0.25"/>
    <row r="2" spans="1:8" s="60" customFormat="1" x14ac:dyDescent="0.25">
      <c r="A2" s="61"/>
      <c r="B2" s="61"/>
      <c r="C2" s="105" t="s">
        <v>138</v>
      </c>
      <c r="D2" s="105"/>
      <c r="G2" s="104" t="s">
        <v>137</v>
      </c>
      <c r="H2" s="104"/>
    </row>
    <row r="3" spans="1:8" s="60" customFormat="1" x14ac:dyDescent="0.25">
      <c r="A3" s="61"/>
      <c r="B3" s="61"/>
      <c r="C3" s="105"/>
      <c r="D3" s="105"/>
      <c r="G3" s="106">
        <v>44478</v>
      </c>
      <c r="H3" s="106"/>
    </row>
    <row r="4" spans="1:8" ht="15" customHeight="1" x14ac:dyDescent="0.25">
      <c r="C4" s="4"/>
      <c r="D4" s="4"/>
      <c r="G4" s="106"/>
      <c r="H4" s="106"/>
    </row>
    <row r="5" spans="1:8" ht="15" customHeight="1" x14ac:dyDescent="0.25">
      <c r="C5" s="76" t="s">
        <v>83</v>
      </c>
      <c r="D5" s="104" t="s">
        <v>139</v>
      </c>
      <c r="E5" s="104"/>
      <c r="F5" s="104"/>
      <c r="G5" s="104" t="s">
        <v>87</v>
      </c>
      <c r="H5" s="104"/>
    </row>
    <row r="6" spans="1:8" ht="15" customHeight="1" x14ac:dyDescent="0.25">
      <c r="C6" s="107" t="str">
        <f>IF($G$3="","",IFERROR(IF(VLOOKUP($G$3,Kamper!$A:$O,2,FALSE)="","",VLOOKUP($G$3,Kamper!$A:$O,2,FALSE)),""))</f>
        <v>Våganes</v>
      </c>
      <c r="D6" s="107" t="str">
        <f>IF($G$3="","",IFERROR(IF(VLOOKUP($G$3,Kamper!$A:$O,3,FALSE)="","",VLOOKUP($G$3,Kamper!$A:$O,3,FALSE)),""))</f>
        <v>Vaulenbanen</v>
      </c>
      <c r="E6" s="107"/>
      <c r="F6" s="107"/>
      <c r="G6" s="107" t="str">
        <f>IF($G$3="","",IFERROR(IF(VLOOKUP($G$3,Kamper!$A:$O,5,FALSE)="","",VLOOKUP($G$3,Kamper!$A:$O,5,FALSE)),""))</f>
        <v>Serie</v>
      </c>
      <c r="H6" s="107"/>
    </row>
    <row r="7" spans="1:8" ht="15" customHeight="1" x14ac:dyDescent="0.25">
      <c r="B7" s="62"/>
      <c r="C7" s="107"/>
      <c r="D7" s="107"/>
      <c r="E7" s="107"/>
      <c r="F7" s="107"/>
      <c r="G7" s="107"/>
      <c r="H7" s="107"/>
    </row>
    <row r="8" spans="1:8" ht="15.75" thickBot="1" x14ac:dyDescent="0.3">
      <c r="C8" s="4"/>
      <c r="D8" s="4"/>
    </row>
    <row r="9" spans="1:8" ht="15.75" thickBot="1" x14ac:dyDescent="0.3">
      <c r="A9" s="63" t="s">
        <v>2</v>
      </c>
      <c r="B9" s="64" t="s">
        <v>47</v>
      </c>
      <c r="C9" s="23" t="s">
        <v>115</v>
      </c>
      <c r="D9" s="23" t="s">
        <v>67</v>
      </c>
      <c r="E9" s="23" t="s">
        <v>63</v>
      </c>
      <c r="F9" s="23" t="s">
        <v>70</v>
      </c>
      <c r="G9" s="23" t="s">
        <v>68</v>
      </c>
      <c r="H9" s="25" t="s">
        <v>69</v>
      </c>
    </row>
    <row r="10" spans="1:8" x14ac:dyDescent="0.25">
      <c r="A10" s="65" t="str" cm="1">
        <f t="array" ref="A10">IFERROR(INDEX(Botoversikt!$C$6:$C$993, SMALL(IF($G$3=Botoversikt!$A$6:$A$993, ROW(Botoversikt!$A$6:$A$993)-ROW(Botoversikt!$C$6)+1), ROW(1:1))),"" )</f>
        <v>Eirik Moen</v>
      </c>
      <c r="B10" s="66" cm="1">
        <f t="array" ref="B10">IFERROR(INDEX(Botoversikt!$D$6:$D$993, SMALL(IF($G$3=Botoversikt!$A$6:$A$993, ROW(Botoversikt!$A$6:$A$993)-ROW(Botoversikt!$D$6)+1), ROW(1:1))),"" )</f>
        <v>5</v>
      </c>
      <c r="C10" s="65" t="str">
        <f>IF($B10="","",IFERROR(IF(VLOOKUP($B10,Lovbrudd!$A:$O,2,FALSE)="","",VLOOKUP($B10,Lovbrudd!$A:$O,2,FALSE)),""))</f>
        <v>Komme (umeldt) for sent til kamp</v>
      </c>
      <c r="D10" s="67">
        <f>IF($B10="","",IFERROR(IF(VLOOKUP($B10,Lovbrudd!$A:$O,3,FALSE)="","",VLOOKUP($B10,Lovbrudd!$A:$O,3,FALSE)),""))</f>
        <v>20</v>
      </c>
      <c r="E10" s="67">
        <f>IF($B10="","",IFERROR(IF(VLOOKUP($B10,Lovbrudd!$A:$O,4,FALSE)="","",VLOOKUP($B10,Lovbrudd!$A:$O,4,FALSE)),""))</f>
        <v>1</v>
      </c>
      <c r="F10" s="65" t="str">
        <f>IF($B10="","",IFERROR(IF(VLOOKUP($B10,Lovbrudd!$A:$O,5,FALSE)="","",VLOOKUP($B10,Lovbrudd!$A:$O,5,FALSE)),""))</f>
        <v>Pr minutt</v>
      </c>
      <c r="G10" s="67">
        <f t="array" ref="G10">IFERROR(INDEX(Botoversikt!$I$6:$I$993, SMALL(IF($G$3=Botoversikt!$A$6:$A$993, ROW(Botoversikt!$A$6:$A$993)-ROW(Botoversikt!$D$6)+1), ROW(1:1))),"" )</f>
        <v>2</v>
      </c>
      <c r="H10" s="67">
        <f t="shared" ref="H10" si="0">IF($E10="",D10,$D10+($E10*$G10))</f>
        <v>22</v>
      </c>
    </row>
    <row r="11" spans="1:8" x14ac:dyDescent="0.25">
      <c r="A11" s="16" t="str" cm="1">
        <f t="array" ref="A11">IFERROR(INDEX(Botoversikt!$C$6:$C$993, SMALL(IF($G$3=Botoversikt!$A$6:$A$993, ROW(Botoversikt!$A$6:$A$993)-ROW(Botoversikt!$C$6)+1), ROW(2:2))),"" )</f>
        <v>Audrius Mirauskas</v>
      </c>
      <c r="B11" s="18" cm="1">
        <f t="array" ref="B11">IFERROR(INDEX(Botoversikt!$D$6:$D$993, SMALL(IF($G$3=Botoversikt!$A$6:$A$993, ROW(Botoversikt!$A$6:$A$993)-ROW(Botoversikt!$D$6)+1), ROW(2:2))),"" )</f>
        <v>5</v>
      </c>
      <c r="C11" s="16" t="str">
        <f>IF($B11="","",IFERROR(IF(VLOOKUP($B11,Lovbrudd!$A:$O,2,FALSE)="","",VLOOKUP($B11,Lovbrudd!$A:$O,2,FALSE)),""))</f>
        <v>Komme (umeldt) for sent til kamp</v>
      </c>
      <c r="D11" s="17">
        <f>IF($B11="","",IFERROR(IF(VLOOKUP($B11,Lovbrudd!$A:$O,3,FALSE)="","",VLOOKUP($B11,Lovbrudd!$A:$O,3,FALSE)),""))</f>
        <v>20</v>
      </c>
      <c r="E11" s="17">
        <f>IF($B11="","",IFERROR(IF(VLOOKUP($B11,Lovbrudd!$A:$O,4,FALSE)="","",VLOOKUP($B11,Lovbrudd!$A:$O,4,FALSE)),""))</f>
        <v>1</v>
      </c>
      <c r="F11" s="16" t="str">
        <f>IF($B11="","",IFERROR(IF(VLOOKUP($B11,Lovbrudd!$A:$O,5,FALSE)="","",VLOOKUP($B11,Lovbrudd!$A:$O,5,FALSE)),""))</f>
        <v>Pr minutt</v>
      </c>
      <c r="G11" s="17">
        <f t="array" ref="G11">IFERROR(INDEX(Botoversikt!$I$6:$I$993, SMALL(IF($G$3=Botoversikt!$A$6:$A$993, ROW(Botoversikt!$A$6:$A$993)-ROW(Botoversikt!$D$6)+1), ROW(2:2))),"" )</f>
        <v>3</v>
      </c>
      <c r="H11" s="17">
        <f t="shared" ref="H11:H24" si="1">IF($E11="",D11,$D11+($E11*$G11))</f>
        <v>23</v>
      </c>
    </row>
    <row r="12" spans="1:8" x14ac:dyDescent="0.25">
      <c r="A12" s="16" t="str" cm="1">
        <f t="array" ref="A12">IFERROR(INDEX(Botoversikt!$C$6:$C$993, SMALL(IF($G$3=Botoversikt!$A$6:$A$993, ROW(Botoversikt!$A$6:$A$993)-ROW(Botoversikt!$C$6)+1), ROW(3:3))),"" )</f>
        <v>John Herman Ås</v>
      </c>
      <c r="B12" s="18" cm="1">
        <f t="array" ref="B12">IFERROR(INDEX(Botoversikt!$D$6:$D$993, SMALL(IF($G$3=Botoversikt!$A$6:$A$993, ROW(Botoversikt!$A$6:$A$993)-ROW(Botoversikt!$D$6)+1), ROW(3:3))),"" )</f>
        <v>8</v>
      </c>
      <c r="C12" s="16" t="str">
        <f>IF($B12="","",IFERROR(IF(VLOOKUP($B12,Lovbrudd!$A:$O,2,FALSE)="","",VLOOKUP($B12,Lovbrudd!$A:$O,2,FALSE)),""))</f>
        <v>Bli slått tunnell på i kamp</v>
      </c>
      <c r="D12" s="17">
        <f>IF($B12="","",IFERROR(IF(VLOOKUP($B12,Lovbrudd!$A:$O,3,FALSE)="","",VLOOKUP($B12,Lovbrudd!$A:$O,3,FALSE)),""))</f>
        <v>20</v>
      </c>
      <c r="E12" s="17" t="str">
        <f>IF($B12="","",IFERROR(IF(VLOOKUP($B12,Lovbrudd!$A:$O,4,FALSE)="","",VLOOKUP($B12,Lovbrudd!$A:$O,4,FALSE)),""))</f>
        <v/>
      </c>
      <c r="F12" s="16" t="str">
        <f>IF($B12="","",IFERROR(IF(VLOOKUP($B12,Lovbrudd!$A:$O,5,FALSE)="","",VLOOKUP($B12,Lovbrudd!$A:$O,5,FALSE)),""))</f>
        <v/>
      </c>
      <c r="G12" s="17">
        <f t="array" ref="G12">IFERROR(INDEX(Botoversikt!$I$6:$I$993, SMALL(IF($G$3=Botoversikt!$A$6:$A$993, ROW(Botoversikt!$A$6:$A$993)-ROW(Botoversikt!$D$6)+1), ROW(3:3))),"" )</f>
        <v>0</v>
      </c>
      <c r="H12" s="17">
        <f t="shared" si="1"/>
        <v>20</v>
      </c>
    </row>
    <row r="13" spans="1:8" x14ac:dyDescent="0.25">
      <c r="A13" s="16" t="str" cm="1">
        <f t="array" ref="A13">IFERROR(INDEX(Botoversikt!$C$6:$C$993, SMALL(IF($G$3=Botoversikt!$A$6:$A$993, ROW(Botoversikt!$A$6:$A$993)-ROW(Botoversikt!$C$6)+1), ROW(4:4))),"" )</f>
        <v>Øyvind Sollie-Vollen</v>
      </c>
      <c r="B13" s="18" cm="1">
        <f t="array" ref="B13">IFERROR(INDEX(Botoversikt!$D$6:$D$993, SMALL(IF($G$3=Botoversikt!$A$6:$A$993, ROW(Botoversikt!$A$6:$A$993)-ROW(Botoversikt!$D$6)+1), ROW(4:4))),"" )</f>
        <v>11</v>
      </c>
      <c r="C13" s="16" t="str">
        <f>IF($B13="","",IFERROR(IF(VLOOKUP($B13,Lovbrudd!$A:$O,2,FALSE)="","",VLOOKUP($B13,Lovbrudd!$A:$O,2,FALSE)),""))</f>
        <v>Tisse ved siden av banen</v>
      </c>
      <c r="D13" s="17">
        <f>IF($B13="","",IFERROR(IF(VLOOKUP($B13,Lovbrudd!$A:$O,3,FALSE)="","",VLOOKUP($B13,Lovbrudd!$A:$O,3,FALSE)),""))</f>
        <v>20</v>
      </c>
      <c r="E13" s="17" t="str">
        <f>IF($B13="","",IFERROR(IF(VLOOKUP($B13,Lovbrudd!$A:$O,4,FALSE)="","",VLOOKUP($B13,Lovbrudd!$A:$O,4,FALSE)),""))</f>
        <v/>
      </c>
      <c r="F13" s="16" t="str">
        <f>IF($B13="","",IFERROR(IF(VLOOKUP($B13,Lovbrudd!$A:$O,5,FALSE)="","",VLOOKUP($B13,Lovbrudd!$A:$O,5,FALSE)),""))</f>
        <v/>
      </c>
      <c r="G13" s="17">
        <f t="array" ref="G13">IFERROR(INDEX(Botoversikt!$I$6:$I$993, SMALL(IF($G$3=Botoversikt!$A$6:$A$993, ROW(Botoversikt!$A$6:$A$993)-ROW(Botoversikt!$D$6)+1), ROW(4:4))),"" )</f>
        <v>0</v>
      </c>
      <c r="H13" s="17">
        <f t="shared" si="1"/>
        <v>20</v>
      </c>
    </row>
    <row r="14" spans="1:8" x14ac:dyDescent="0.25">
      <c r="A14" s="16" t="str" cm="1">
        <f t="array" ref="A14">IFERROR(INDEX(Botoversikt!$C$6:$C$993, SMALL(IF($G$3=Botoversikt!$A$6:$A$993, ROW(Botoversikt!$A$6:$A$993)-ROW(Botoversikt!$C$6)+1), ROW(5:5))),"" )</f>
        <v>Torbjørn Ankerheim</v>
      </c>
      <c r="B14" s="18" cm="1">
        <f t="array" ref="B14">IFERROR(INDEX(Botoversikt!$D$6:$D$993, SMALL(IF($G$3=Botoversikt!$A$6:$A$993, ROW(Botoversikt!$A$6:$A$993)-ROW(Botoversikt!$D$6)+1), ROW(5:5))),"" )</f>
        <v>22</v>
      </c>
      <c r="C14" s="16" t="str">
        <f>IF($B14="","",IFERROR(IF(VLOOKUP($B14,Lovbrudd!$A:$O,2,FALSE)="","",VLOOKUP($B14,Lovbrudd!$A:$O,2,FALSE)),""))</f>
        <v>Oransje sokker</v>
      </c>
      <c r="D14" s="17">
        <f>IF($B14="","",IFERROR(IF(VLOOKUP($B14,Lovbrudd!$A:$O,3,FALSE)="","",VLOOKUP($B14,Lovbrudd!$A:$O,3,FALSE)),""))</f>
        <v>10</v>
      </c>
      <c r="E14" s="17" t="str">
        <f>IF($B14="","",IFERROR(IF(VLOOKUP($B14,Lovbrudd!$A:$O,4,FALSE)="","",VLOOKUP($B14,Lovbrudd!$A:$O,4,FALSE)),""))</f>
        <v/>
      </c>
      <c r="F14" s="16" t="str">
        <f>IF($B14="","",IFERROR(IF(VLOOKUP($B14,Lovbrudd!$A:$O,5,FALSE)="","",VLOOKUP($B14,Lovbrudd!$A:$O,5,FALSE)),""))</f>
        <v/>
      </c>
      <c r="G14" s="17">
        <f t="array" ref="G14">IFERROR(INDEX(Botoversikt!$I$6:$I$993, SMALL(IF($G$3=Botoversikt!$A$6:$A$993, ROW(Botoversikt!$A$6:$A$993)-ROW(Botoversikt!$D$6)+1), ROW(5:5))),"" )</f>
        <v>0</v>
      </c>
      <c r="H14" s="17">
        <f t="shared" si="1"/>
        <v>10</v>
      </c>
    </row>
    <row r="15" spans="1:8" x14ac:dyDescent="0.25">
      <c r="A15" s="16" t="str" cm="1">
        <f t="array" ref="A15">IFERROR(INDEX(Botoversikt!$C$6:$C$993, SMALL(IF($G$3=Botoversikt!$A$6:$A$993, ROW(Botoversikt!$A$6:$A$993)-ROW(Botoversikt!$C$6)+1), ROW(6:6))),"" )</f>
        <v>Eirik Haglund</v>
      </c>
      <c r="B15" s="18" cm="1">
        <f t="array" ref="B15">IFERROR(INDEX(Botoversikt!$D$6:$D$993, SMALL(IF($G$3=Botoversikt!$A$6:$A$993, ROW(Botoversikt!$A$6:$A$993)-ROW(Botoversikt!$D$6)+1), ROW(6:6))),"" )</f>
        <v>24</v>
      </c>
      <c r="C15" s="16" t="str">
        <f>IF($B15="","",IFERROR(IF(VLOOKUP($B15,Lovbrudd!$A:$O,2,FALSE)="","",VLOOKUP($B15,Lovbrudd!$A:$O,2,FALSE)),""))</f>
        <v xml:space="preserve">Usportslig opptreden </v>
      </c>
      <c r="D15" s="17">
        <f>IF($B15="","",IFERROR(IF(VLOOKUP($B15,Lovbrudd!$A:$O,3,FALSE)="","",VLOOKUP($B15,Lovbrudd!$A:$O,3,FALSE)),""))</f>
        <v>20</v>
      </c>
      <c r="E15" s="17" t="str">
        <f>IF($B15="","",IFERROR(IF(VLOOKUP($B15,Lovbrudd!$A:$O,4,FALSE)="","",VLOOKUP($B15,Lovbrudd!$A:$O,4,FALSE)),""))</f>
        <v/>
      </c>
      <c r="F15" s="16" t="str">
        <f>IF($B15="","",IFERROR(IF(VLOOKUP($B15,Lovbrudd!$A:$O,5,FALSE)="","",VLOOKUP($B15,Lovbrudd!$A:$O,5,FALSE)),""))</f>
        <v/>
      </c>
      <c r="G15" s="17">
        <f t="array" ref="G15">IFERROR(INDEX(Botoversikt!$I$6:$I$993, SMALL(IF($G$3=Botoversikt!$A$6:$A$993, ROW(Botoversikt!$A$6:$A$993)-ROW(Botoversikt!$D$6)+1), ROW(6:6))),"" )</f>
        <v>0</v>
      </c>
      <c r="H15" s="17">
        <f t="shared" si="1"/>
        <v>20</v>
      </c>
    </row>
    <row r="16" spans="1:8" x14ac:dyDescent="0.25">
      <c r="A16" s="16" t="str" cm="1">
        <f t="array" ref="A16">IFERROR(INDEX(Botoversikt!$C$6:$C$993, SMALL(IF($G$3=Botoversikt!$A$6:$A$993, ROW(Botoversikt!$A$6:$A$993)-ROW(Botoversikt!$C$6)+1), ROW(7:7))),"" )</f>
        <v/>
      </c>
      <c r="B16" s="18" t="str" cm="1">
        <f t="array" ref="B16">IFERROR(INDEX(Botoversikt!$D$6:$D$993, SMALL(IF($G$3=Botoversikt!$A$6:$A$993, ROW(Botoversikt!$A$6:$A$993)-ROW(Botoversikt!$D$6)+1), ROW(7:7))),"" )</f>
        <v/>
      </c>
      <c r="C16" s="16" t="str">
        <f>IF($B16="","",IFERROR(IF(VLOOKUP($B16,Lovbrudd!$A:$O,2,FALSE)="","",VLOOKUP($B16,Lovbrudd!$A:$O,2,FALSE)),""))</f>
        <v/>
      </c>
      <c r="D16" s="17" t="str">
        <f>IF($B16="","",IFERROR(IF(VLOOKUP($B16,Lovbrudd!$A:$O,3,FALSE)="","",VLOOKUP($B16,Lovbrudd!$A:$O,3,FALSE)),""))</f>
        <v/>
      </c>
      <c r="E16" s="17" t="str">
        <f>IF($B16="","",IFERROR(IF(VLOOKUP($B16,Lovbrudd!$A:$O,4,FALSE)="","",VLOOKUP($B16,Lovbrudd!$A:$O,4,FALSE)),""))</f>
        <v/>
      </c>
      <c r="F16" s="16" t="str">
        <f>IF($B16="","",IFERROR(IF(VLOOKUP($B16,Lovbrudd!$A:$O,5,FALSE)="","",VLOOKUP($B16,Lovbrudd!$A:$O,5,FALSE)),""))</f>
        <v/>
      </c>
      <c r="G16" s="17" t="str">
        <f t="array" ref="G16">IFERROR(INDEX(Botoversikt!$I$6:$I$993, SMALL(IF($G$3=Botoversikt!$A$6:$A$993, ROW(Botoversikt!$A$6:$A$993)-ROW(Botoversikt!$D$6)+1), ROW(7:7))),"" )</f>
        <v/>
      </c>
      <c r="H16" s="17" t="str">
        <f t="shared" si="1"/>
        <v/>
      </c>
    </row>
    <row r="17" spans="1:8" x14ac:dyDescent="0.25">
      <c r="A17" s="16" t="str" cm="1">
        <f t="array" ref="A17">IFERROR(INDEX(Botoversikt!$C$6:$C$993, SMALL(IF($G$3=Botoversikt!$A$6:$A$993, ROW(Botoversikt!$A$6:$A$993)-ROW(Botoversikt!$C$6)+1), ROW(8:8))),"" )</f>
        <v/>
      </c>
      <c r="B17" s="18" t="str" cm="1">
        <f t="array" ref="B17">IFERROR(INDEX(Botoversikt!$D$6:$D$993, SMALL(IF($G$3=Botoversikt!$A$6:$A$993, ROW(Botoversikt!$A$6:$A$993)-ROW(Botoversikt!$D$6)+1), ROW(8:8))),"" )</f>
        <v/>
      </c>
      <c r="C17" s="16" t="str">
        <f>IF($B17="","",IFERROR(IF(VLOOKUP($B17,Lovbrudd!$A:$O,2,FALSE)="","",VLOOKUP($B17,Lovbrudd!$A:$O,2,FALSE)),""))</f>
        <v/>
      </c>
      <c r="D17" s="17" t="str">
        <f>IF($B17="","",IFERROR(IF(VLOOKUP($B17,Lovbrudd!$A:$O,3,FALSE)="","",VLOOKUP($B17,Lovbrudd!$A:$O,3,FALSE)),""))</f>
        <v/>
      </c>
      <c r="E17" s="17" t="str">
        <f>IF($B17="","",IFERROR(IF(VLOOKUP($B17,Lovbrudd!$A:$O,4,FALSE)="","",VLOOKUP($B17,Lovbrudd!$A:$O,4,FALSE)),""))</f>
        <v/>
      </c>
      <c r="F17" s="16" t="str">
        <f>IF($B17="","",IFERROR(IF(VLOOKUP($B17,Lovbrudd!$A:$O,5,FALSE)="","",VLOOKUP($B17,Lovbrudd!$A:$O,5,FALSE)),""))</f>
        <v/>
      </c>
      <c r="G17" s="17" t="str">
        <f t="array" ref="G17">IFERROR(INDEX(Botoversikt!$I$6:$I$993, SMALL(IF($G$3=Botoversikt!$A$6:$A$993, ROW(Botoversikt!$A$6:$A$993)-ROW(Botoversikt!$D$6)+1), ROW(8:8))),"" )</f>
        <v/>
      </c>
      <c r="H17" s="17" t="str">
        <f t="shared" si="1"/>
        <v/>
      </c>
    </row>
    <row r="18" spans="1:8" x14ac:dyDescent="0.25">
      <c r="A18" s="16" t="str" cm="1">
        <f t="array" ref="A18">IFERROR(INDEX(Botoversikt!$C$6:$C$993, SMALL(IF($G$3=Botoversikt!$A$6:$A$993, ROW(Botoversikt!$A$6:$A$993)-ROW(Botoversikt!$C$6)+1), ROW(9:9))),"" )</f>
        <v/>
      </c>
      <c r="B18" s="18" t="str" cm="1">
        <f t="array" ref="B18">IFERROR(INDEX(Botoversikt!$D$6:$D$993, SMALL(IF($G$3=Botoversikt!$A$6:$A$993, ROW(Botoversikt!$A$6:$A$993)-ROW(Botoversikt!$D$6)+1), ROW(9:9))),"" )</f>
        <v/>
      </c>
      <c r="C18" s="16" t="str">
        <f>IF($B18="","",IFERROR(IF(VLOOKUP($B18,Lovbrudd!$A:$O,2,FALSE)="","",VLOOKUP($B18,Lovbrudd!$A:$O,2,FALSE)),""))</f>
        <v/>
      </c>
      <c r="D18" s="17" t="str">
        <f>IF($B18="","",IFERROR(IF(VLOOKUP($B18,Lovbrudd!$A:$O,3,FALSE)="","",VLOOKUP($B18,Lovbrudd!$A:$O,3,FALSE)),""))</f>
        <v/>
      </c>
      <c r="E18" s="17" t="str">
        <f>IF($B18="","",IFERROR(IF(VLOOKUP($B18,Lovbrudd!$A:$O,4,FALSE)="","",VLOOKUP($B18,Lovbrudd!$A:$O,4,FALSE)),""))</f>
        <v/>
      </c>
      <c r="F18" s="16" t="str">
        <f>IF($B18="","",IFERROR(IF(VLOOKUP($B18,Lovbrudd!$A:$O,5,FALSE)="","",VLOOKUP($B18,Lovbrudd!$A:$O,5,FALSE)),""))</f>
        <v/>
      </c>
      <c r="G18" s="17" t="str">
        <f t="array" ref="G18">IFERROR(INDEX(Botoversikt!$I$6:$I$993, SMALL(IF($G$3=Botoversikt!$A$6:$A$993, ROW(Botoversikt!$A$6:$A$993)-ROW(Botoversikt!$D$6)+1), ROW(9:9))),"" )</f>
        <v/>
      </c>
      <c r="H18" s="17" t="str">
        <f t="shared" si="1"/>
        <v/>
      </c>
    </row>
    <row r="19" spans="1:8" x14ac:dyDescent="0.25">
      <c r="A19" s="16" t="str" cm="1">
        <f t="array" ref="A19">IFERROR(INDEX(Botoversikt!$C$6:$C$993, SMALL(IF($G$3=Botoversikt!$A$6:$A$993, ROW(Botoversikt!$A$6:$A$993)-ROW(Botoversikt!$C$6)+1), ROW(10:10))),"" )</f>
        <v/>
      </c>
      <c r="B19" s="18" t="str" cm="1">
        <f t="array" ref="B19">IFERROR(INDEX(Botoversikt!$D$6:$D$993, SMALL(IF($G$3=Botoversikt!$A$6:$A$993, ROW(Botoversikt!$A$6:$A$993)-ROW(Botoversikt!$D$6)+1), ROW(10:10))),"" )</f>
        <v/>
      </c>
      <c r="C19" s="16" t="str">
        <f>IF($B19="","",IFERROR(IF(VLOOKUP($B19,Lovbrudd!$A:$O,2,FALSE)="","",VLOOKUP($B19,Lovbrudd!$A:$O,2,FALSE)),""))</f>
        <v/>
      </c>
      <c r="D19" s="17" t="str">
        <f>IF($B19="","",IFERROR(IF(VLOOKUP($B19,Lovbrudd!$A:$O,3,FALSE)="","",VLOOKUP($B19,Lovbrudd!$A:$O,3,FALSE)),""))</f>
        <v/>
      </c>
      <c r="E19" s="17" t="str">
        <f>IF($B19="","",IFERROR(IF(VLOOKUP($B19,Lovbrudd!$A:$O,4,FALSE)="","",VLOOKUP($B19,Lovbrudd!$A:$O,4,FALSE)),""))</f>
        <v/>
      </c>
      <c r="F19" s="16" t="str">
        <f>IF($B19="","",IFERROR(IF(VLOOKUP($B19,Lovbrudd!$A:$O,5,FALSE)="","",VLOOKUP($B19,Lovbrudd!$A:$O,5,FALSE)),""))</f>
        <v/>
      </c>
      <c r="G19" s="17" t="str">
        <f t="array" ref="G19">IFERROR(INDEX(Botoversikt!$I$6:$I$993, SMALL(IF($G$3=Botoversikt!$A$6:$A$993, ROW(Botoversikt!$A$6:$A$993)-ROW(Botoversikt!$D$6)+1), ROW(10:10))),"" )</f>
        <v/>
      </c>
      <c r="H19" s="17" t="str">
        <f t="shared" si="1"/>
        <v/>
      </c>
    </row>
    <row r="20" spans="1:8" x14ac:dyDescent="0.25">
      <c r="A20" s="16" t="str" cm="1">
        <f t="array" ref="A20">IFERROR(INDEX(Botoversikt!$C$6:$C$993, SMALL(IF($G$3=Botoversikt!$A$6:$A$993, ROW(Botoversikt!$A$6:$A$993)-ROW(Botoversikt!$C$6)+1), ROW(11:11))),"" )</f>
        <v/>
      </c>
      <c r="B20" s="18" t="str" cm="1">
        <f t="array" ref="B20">IFERROR(INDEX(Botoversikt!$D$6:$D$993, SMALL(IF($G$3=Botoversikt!$A$6:$A$993, ROW(Botoversikt!$A$6:$A$993)-ROW(Botoversikt!$D$6)+1), ROW(11:11))),"" )</f>
        <v/>
      </c>
      <c r="C20" s="16" t="str">
        <f>IF($B20="","",IFERROR(IF(VLOOKUP($B20,Lovbrudd!$A:$O,2,FALSE)="","",VLOOKUP($B20,Lovbrudd!$A:$O,2,FALSE)),""))</f>
        <v/>
      </c>
      <c r="D20" s="17" t="str">
        <f>IF($B20="","",IFERROR(IF(VLOOKUP($B20,Lovbrudd!$A:$O,3,FALSE)="","",VLOOKUP($B20,Lovbrudd!$A:$O,3,FALSE)),""))</f>
        <v/>
      </c>
      <c r="E20" s="17" t="str">
        <f>IF($B20="","",IFERROR(IF(VLOOKUP($B20,Lovbrudd!$A:$O,4,FALSE)="","",VLOOKUP($B20,Lovbrudd!$A:$O,4,FALSE)),""))</f>
        <v/>
      </c>
      <c r="F20" s="16" t="str">
        <f>IF($B20="","",IFERROR(IF(VLOOKUP($B20,Lovbrudd!$A:$O,5,FALSE)="","",VLOOKUP($B20,Lovbrudd!$A:$O,5,FALSE)),""))</f>
        <v/>
      </c>
      <c r="G20" s="17" t="str">
        <f t="array" ref="G20">IFERROR(INDEX(Botoversikt!$I$6:$I$993, SMALL(IF($G$3=Botoversikt!$A$6:$A$993, ROW(Botoversikt!$A$6:$A$993)-ROW(Botoversikt!$D$6)+1), ROW(11:11))),"" )</f>
        <v/>
      </c>
      <c r="H20" s="17" t="str">
        <f t="shared" si="1"/>
        <v/>
      </c>
    </row>
    <row r="21" spans="1:8" x14ac:dyDescent="0.25">
      <c r="A21" s="16" t="str" cm="1">
        <f t="array" ref="A21">IFERROR(INDEX(Botoversikt!$C$6:$C$993, SMALL(IF($G$3=Botoversikt!$A$6:$A$993, ROW(Botoversikt!$A$6:$A$993)-ROW(Botoversikt!$C$6)+1), ROW(12:12))),"" )</f>
        <v/>
      </c>
      <c r="B21" s="18" t="str" cm="1">
        <f t="array" ref="B21">IFERROR(INDEX(Botoversikt!$D$6:$D$993, SMALL(IF($G$3=Botoversikt!$A$6:$A$993, ROW(Botoversikt!$A$6:$A$993)-ROW(Botoversikt!$D$6)+1), ROW(12:12))),"" )</f>
        <v/>
      </c>
      <c r="C21" s="16" t="str">
        <f>IF($B21="","",IFERROR(IF(VLOOKUP($B21,Lovbrudd!$A:$O,2,FALSE)="","",VLOOKUP($B21,Lovbrudd!$A:$O,2,FALSE)),""))</f>
        <v/>
      </c>
      <c r="D21" s="17" t="str">
        <f>IF($B21="","",IFERROR(IF(VLOOKUP($B21,Lovbrudd!$A:$O,3,FALSE)="","",VLOOKUP($B21,Lovbrudd!$A:$O,3,FALSE)),""))</f>
        <v/>
      </c>
      <c r="E21" s="17" t="str">
        <f>IF($B21="","",IFERROR(IF(VLOOKUP($B21,Lovbrudd!$A:$O,4,FALSE)="","",VLOOKUP($B21,Lovbrudd!$A:$O,4,FALSE)),""))</f>
        <v/>
      </c>
      <c r="F21" s="16" t="str">
        <f>IF($B21="","",IFERROR(IF(VLOOKUP($B21,Lovbrudd!$A:$O,5,FALSE)="","",VLOOKUP($B21,Lovbrudd!$A:$O,5,FALSE)),""))</f>
        <v/>
      </c>
      <c r="G21" s="17" t="str">
        <f t="array" ref="G21">IFERROR(INDEX(Botoversikt!$I$6:$I$993, SMALL(IF($G$3=Botoversikt!$A$6:$A$993, ROW(Botoversikt!$A$6:$A$993)-ROW(Botoversikt!$D$6)+1), ROW(12:12))),"" )</f>
        <v/>
      </c>
      <c r="H21" s="17" t="str">
        <f t="shared" si="1"/>
        <v/>
      </c>
    </row>
    <row r="22" spans="1:8" x14ac:dyDescent="0.25">
      <c r="A22" s="16" t="str" cm="1">
        <f t="array" ref="A22">IFERROR(INDEX(Botoversikt!$C$6:$C$993, SMALL(IF($G$3=Botoversikt!$A$6:$A$993, ROW(Botoversikt!$A$6:$A$993)-ROW(Botoversikt!$C$6)+1), ROW(13:13))),"" )</f>
        <v/>
      </c>
      <c r="B22" s="18" t="str" cm="1">
        <f t="array" ref="B22">IFERROR(INDEX(Botoversikt!$D$6:$D$993, SMALL(IF($G$3=Botoversikt!$A$6:$A$993, ROW(Botoversikt!$A$6:$A$993)-ROW(Botoversikt!$D$6)+1), ROW(13:13))),"" )</f>
        <v/>
      </c>
      <c r="C22" s="16" t="str">
        <f>IF($B22="","",IFERROR(IF(VLOOKUP($B22,Lovbrudd!$A:$O,2,FALSE)="","",VLOOKUP($B22,Lovbrudd!$A:$O,2,FALSE)),""))</f>
        <v/>
      </c>
      <c r="D22" s="17" t="str">
        <f>IF($B22="","",IFERROR(IF(VLOOKUP($B22,Lovbrudd!$A:$O,3,FALSE)="","",VLOOKUP($B22,Lovbrudd!$A:$O,3,FALSE)),""))</f>
        <v/>
      </c>
      <c r="E22" s="17" t="str">
        <f>IF($B22="","",IFERROR(IF(VLOOKUP($B22,Lovbrudd!$A:$O,4,FALSE)="","",VLOOKUP($B22,Lovbrudd!$A:$O,4,FALSE)),""))</f>
        <v/>
      </c>
      <c r="F22" s="16" t="str">
        <f>IF($B22="","",IFERROR(IF(VLOOKUP($B22,Lovbrudd!$A:$O,5,FALSE)="","",VLOOKUP($B22,Lovbrudd!$A:$O,5,FALSE)),""))</f>
        <v/>
      </c>
      <c r="G22" s="17" t="str">
        <f t="array" ref="G22">IFERROR(INDEX(Botoversikt!$I$6:$I$993, SMALL(IF($G$3=Botoversikt!$A$6:$A$993, ROW(Botoversikt!$A$6:$A$993)-ROW(Botoversikt!$D$6)+1), ROW(13:13))),"" )</f>
        <v/>
      </c>
      <c r="H22" s="17" t="str">
        <f t="shared" si="1"/>
        <v/>
      </c>
    </row>
    <row r="23" spans="1:8" x14ac:dyDescent="0.25">
      <c r="A23" s="16" t="str" cm="1">
        <f t="array" ref="A23">IFERROR(INDEX(Botoversikt!$C$6:$C$993, SMALL(IF($G$3=Botoversikt!$A$6:$A$993, ROW(Botoversikt!$A$6:$A$993)-ROW(Botoversikt!$C$6)+1), ROW(14:14))),"" )</f>
        <v/>
      </c>
      <c r="B23" s="18" t="str" cm="1">
        <f t="array" ref="B23">IFERROR(INDEX(Botoversikt!$D$6:$D$993, SMALL(IF($G$3=Botoversikt!$A$6:$A$993, ROW(Botoversikt!$A$6:$A$993)-ROW(Botoversikt!$D$6)+1), ROW(14:14))),"" )</f>
        <v/>
      </c>
      <c r="C23" s="16" t="str">
        <f>IF($B23="","",IFERROR(IF(VLOOKUP($B23,Lovbrudd!$A:$O,2,FALSE)="","",VLOOKUP($B23,Lovbrudd!$A:$O,2,FALSE)),""))</f>
        <v/>
      </c>
      <c r="D23" s="17" t="str">
        <f>IF($B23="","",IFERROR(IF(VLOOKUP($B23,Lovbrudd!$A:$O,3,FALSE)="","",VLOOKUP($B23,Lovbrudd!$A:$O,3,FALSE)),""))</f>
        <v/>
      </c>
      <c r="E23" s="17" t="str">
        <f>IF($B23="","",IFERROR(IF(VLOOKUP($B23,Lovbrudd!$A:$O,4,FALSE)="","",VLOOKUP($B23,Lovbrudd!$A:$O,4,FALSE)),""))</f>
        <v/>
      </c>
      <c r="F23" s="16" t="str">
        <f>IF($B23="","",IFERROR(IF(VLOOKUP($B23,Lovbrudd!$A:$O,5,FALSE)="","",VLOOKUP($B23,Lovbrudd!$A:$O,5,FALSE)),""))</f>
        <v/>
      </c>
      <c r="G23" s="17" t="str">
        <f t="array" ref="G23">IFERROR(INDEX(Botoversikt!$I$6:$I$993, SMALL(IF($G$3=Botoversikt!$A$6:$A$993, ROW(Botoversikt!$A$6:$A$993)-ROW(Botoversikt!$D$6)+1), ROW(14:14))),"" )</f>
        <v/>
      </c>
      <c r="H23" s="17" t="str">
        <f t="shared" si="1"/>
        <v/>
      </c>
    </row>
    <row r="24" spans="1:8" x14ac:dyDescent="0.25">
      <c r="A24" s="68" t="str" cm="1">
        <f t="array" ref="A24">IFERROR(INDEX(Botoversikt!$C$6:$C$993, SMALL(IF($G$3=Botoversikt!$A$6:$A$993, ROW(Botoversikt!$A$6:$A$993)-ROW(Botoversikt!$C$6)+1), ROW(15:15))),"" )</f>
        <v/>
      </c>
      <c r="B24" s="69" t="str" cm="1">
        <f t="array" ref="B24">IFERROR(INDEX(Botoversikt!$D$6:$D$993, SMALL(IF($G$3=Botoversikt!$A$6:$A$993, ROW(Botoversikt!$A$6:$A$993)-ROW(Botoversikt!$D$6)+1), ROW(15:15))),"" )</f>
        <v/>
      </c>
      <c r="C24" s="68" t="str">
        <f>IF($B24="","",IFERROR(IF(VLOOKUP($B24,Lovbrudd!$A:$O,2,FALSE)="","",VLOOKUP($B24,Lovbrudd!$A:$O,2,FALSE)),""))</f>
        <v/>
      </c>
      <c r="D24" s="70" t="str">
        <f>IF($B24="","",IFERROR(IF(VLOOKUP($B24,Lovbrudd!$A:$O,3,FALSE)="","",VLOOKUP($B24,Lovbrudd!$A:$O,3,FALSE)),""))</f>
        <v/>
      </c>
      <c r="E24" s="70" t="str">
        <f>IF($B24="","",IFERROR(IF(VLOOKUP($B24,Lovbrudd!$A:$O,4,FALSE)="","",VLOOKUP($B24,Lovbrudd!$A:$O,4,FALSE)),""))</f>
        <v/>
      </c>
      <c r="F24" s="68" t="str">
        <f>IF($B24="","",IFERROR(IF(VLOOKUP($B24,Lovbrudd!$A:$O,5,FALSE)="","",VLOOKUP($B24,Lovbrudd!$A:$O,5,FALSE)),""))</f>
        <v/>
      </c>
      <c r="G24" s="70" t="str">
        <f t="array" ref="G24">IFERROR(INDEX(Botoversikt!$I$6:$I$993, SMALL(IF($G$3=Botoversikt!$A$6:$A$993, ROW(Botoversikt!$A$6:$A$993)-ROW(Botoversikt!$D$6)+1), ROW(15:15))),"" )</f>
        <v/>
      </c>
      <c r="H24" s="70" t="str">
        <f t="shared" si="1"/>
        <v/>
      </c>
    </row>
    <row r="25" spans="1:8" x14ac:dyDescent="0.25">
      <c r="C25" s="4"/>
      <c r="D25" s="4"/>
      <c r="H25" s="71">
        <f>SUM(H10:H24)</f>
        <v>115</v>
      </c>
    </row>
    <row r="26" spans="1:8" x14ac:dyDescent="0.25">
      <c r="C26" s="4"/>
      <c r="D26" s="4"/>
    </row>
    <row r="27" spans="1:8" x14ac:dyDescent="0.25">
      <c r="A27" s="72" t="s">
        <v>140</v>
      </c>
      <c r="C27" s="74" t="s">
        <v>169</v>
      </c>
      <c r="D27" s="79" t="s">
        <v>111</v>
      </c>
    </row>
    <row r="28" spans="1:8" x14ac:dyDescent="0.25">
      <c r="C28" s="75" t="s">
        <v>160</v>
      </c>
      <c r="D28" s="79">
        <v>20</v>
      </c>
    </row>
    <row r="29" spans="1:8" x14ac:dyDescent="0.25">
      <c r="C29" s="75" t="s">
        <v>176</v>
      </c>
      <c r="D29" s="79">
        <v>20</v>
      </c>
    </row>
    <row r="30" spans="1:8" x14ac:dyDescent="0.25">
      <c r="C30" s="109" t="s">
        <v>179</v>
      </c>
      <c r="D30" s="79">
        <v>20</v>
      </c>
    </row>
    <row r="31" spans="1:8" x14ac:dyDescent="0.25">
      <c r="C31" s="75" t="s">
        <v>33</v>
      </c>
      <c r="D31" s="79">
        <v>71</v>
      </c>
    </row>
    <row r="32" spans="1:8" x14ac:dyDescent="0.25">
      <c r="C32" s="75" t="s">
        <v>164</v>
      </c>
      <c r="D32" s="79">
        <v>10</v>
      </c>
    </row>
    <row r="33" spans="3:4" x14ac:dyDescent="0.25">
      <c r="C33" s="75" t="s">
        <v>79</v>
      </c>
      <c r="D33" s="79">
        <v>34</v>
      </c>
    </row>
    <row r="34" spans="3:4" x14ac:dyDescent="0.25">
      <c r="C34" s="75" t="s">
        <v>31</v>
      </c>
      <c r="D34" s="79">
        <v>56</v>
      </c>
    </row>
    <row r="35" spans="3:4" x14ac:dyDescent="0.25">
      <c r="C35" s="75" t="s">
        <v>11</v>
      </c>
      <c r="D35" s="79">
        <v>130</v>
      </c>
    </row>
    <row r="36" spans="3:4" x14ac:dyDescent="0.25">
      <c r="C36" s="75" t="s">
        <v>27</v>
      </c>
      <c r="D36" s="79">
        <v>95</v>
      </c>
    </row>
    <row r="37" spans="3:4" x14ac:dyDescent="0.25">
      <c r="C37" s="75" t="s">
        <v>177</v>
      </c>
      <c r="D37" s="79">
        <v>40</v>
      </c>
    </row>
    <row r="38" spans="3:4" x14ac:dyDescent="0.25">
      <c r="C38" s="109" t="s">
        <v>180</v>
      </c>
      <c r="D38" s="79">
        <v>40</v>
      </c>
    </row>
    <row r="39" spans="3:4" x14ac:dyDescent="0.25">
      <c r="C39" s="75" t="s">
        <v>43</v>
      </c>
      <c r="D39" s="79">
        <v>25</v>
      </c>
    </row>
    <row r="40" spans="3:4" x14ac:dyDescent="0.25">
      <c r="C40" s="75" t="s">
        <v>15</v>
      </c>
      <c r="D40" s="79">
        <v>40</v>
      </c>
    </row>
    <row r="41" spans="3:4" x14ac:dyDescent="0.25">
      <c r="C41" s="75" t="s">
        <v>10</v>
      </c>
      <c r="D41" s="79">
        <v>74</v>
      </c>
    </row>
    <row r="42" spans="3:4" x14ac:dyDescent="0.25">
      <c r="C42" s="75" t="s">
        <v>41</v>
      </c>
      <c r="D42" s="79">
        <v>141</v>
      </c>
    </row>
    <row r="43" spans="3:4" x14ac:dyDescent="0.25">
      <c r="C43" s="75" t="s">
        <v>32</v>
      </c>
      <c r="D43" s="79">
        <v>20</v>
      </c>
    </row>
    <row r="44" spans="3:4" x14ac:dyDescent="0.25">
      <c r="C44" s="75" t="s">
        <v>17</v>
      </c>
      <c r="D44" s="79">
        <v>70</v>
      </c>
    </row>
    <row r="45" spans="3:4" x14ac:dyDescent="0.25">
      <c r="C45" s="75" t="s">
        <v>175</v>
      </c>
      <c r="D45" s="79">
        <v>200</v>
      </c>
    </row>
    <row r="46" spans="3:4" x14ac:dyDescent="0.25">
      <c r="C46" s="109" t="s">
        <v>182</v>
      </c>
      <c r="D46" s="79">
        <v>200</v>
      </c>
    </row>
    <row r="47" spans="3:4" x14ac:dyDescent="0.25">
      <c r="C47" s="75" t="s">
        <v>161</v>
      </c>
      <c r="D47" s="79">
        <v>30</v>
      </c>
    </row>
    <row r="48" spans="3:4" x14ac:dyDescent="0.25">
      <c r="C48" s="75" t="s">
        <v>6</v>
      </c>
      <c r="D48" s="79">
        <v>40</v>
      </c>
    </row>
    <row r="49" spans="3:4" x14ac:dyDescent="0.25">
      <c r="C49" s="75" t="s">
        <v>118</v>
      </c>
      <c r="D49" s="79">
        <v>20</v>
      </c>
    </row>
    <row r="50" spans="3:4" x14ac:dyDescent="0.25">
      <c r="C50" s="109" t="s">
        <v>179</v>
      </c>
      <c r="D50" s="79">
        <v>20</v>
      </c>
    </row>
    <row r="51" spans="3:4" x14ac:dyDescent="0.25">
      <c r="C51" s="75" t="s">
        <v>18</v>
      </c>
      <c r="D51" s="79">
        <v>88</v>
      </c>
    </row>
    <row r="52" spans="3:4" x14ac:dyDescent="0.25">
      <c r="C52" s="75" t="s">
        <v>36</v>
      </c>
      <c r="D52" s="79">
        <v>60</v>
      </c>
    </row>
    <row r="53" spans="3:4" x14ac:dyDescent="0.25">
      <c r="C53" s="75" t="s">
        <v>8</v>
      </c>
      <c r="D53" s="79">
        <v>226</v>
      </c>
    </row>
    <row r="54" spans="3:4" x14ac:dyDescent="0.25">
      <c r="C54" s="75" t="s">
        <v>24</v>
      </c>
      <c r="D54" s="79">
        <v>131</v>
      </c>
    </row>
    <row r="55" spans="3:4" x14ac:dyDescent="0.25">
      <c r="C55" s="75" t="s">
        <v>26</v>
      </c>
      <c r="D55" s="79">
        <v>20</v>
      </c>
    </row>
    <row r="56" spans="3:4" x14ac:dyDescent="0.25">
      <c r="C56" s="75" t="s">
        <v>19</v>
      </c>
      <c r="D56" s="79">
        <v>50</v>
      </c>
    </row>
    <row r="57" spans="3:4" x14ac:dyDescent="0.25">
      <c r="C57" s="75" t="s">
        <v>34</v>
      </c>
      <c r="D57" s="79">
        <v>42</v>
      </c>
    </row>
    <row r="58" spans="3:4" x14ac:dyDescent="0.25">
      <c r="C58" s="75" t="s">
        <v>30</v>
      </c>
      <c r="D58" s="79">
        <v>70</v>
      </c>
    </row>
    <row r="59" spans="3:4" x14ac:dyDescent="0.25">
      <c r="C59" s="75" t="s">
        <v>42</v>
      </c>
      <c r="D59" s="79">
        <v>42</v>
      </c>
    </row>
    <row r="60" spans="3:4" x14ac:dyDescent="0.25">
      <c r="C60" s="75" t="s">
        <v>7</v>
      </c>
      <c r="D60" s="79">
        <v>35</v>
      </c>
    </row>
    <row r="61" spans="3:4" x14ac:dyDescent="0.25">
      <c r="C61" s="75" t="s">
        <v>178</v>
      </c>
      <c r="D61" s="79">
        <v>20</v>
      </c>
    </row>
    <row r="62" spans="3:4" x14ac:dyDescent="0.25">
      <c r="C62" s="109" t="s">
        <v>179</v>
      </c>
      <c r="D62" s="79">
        <v>20</v>
      </c>
    </row>
    <row r="63" spans="3:4" x14ac:dyDescent="0.25">
      <c r="C63" s="75" t="s">
        <v>12</v>
      </c>
      <c r="D63" s="79">
        <v>40</v>
      </c>
    </row>
    <row r="64" spans="3:4" x14ac:dyDescent="0.25">
      <c r="C64" s="75" t="s">
        <v>22</v>
      </c>
      <c r="D64" s="79">
        <v>20</v>
      </c>
    </row>
    <row r="65" spans="3:4" x14ac:dyDescent="0.25">
      <c r="C65" s="75" t="s">
        <v>165</v>
      </c>
      <c r="D65" s="79">
        <v>21</v>
      </c>
    </row>
    <row r="66" spans="3:4" x14ac:dyDescent="0.25">
      <c r="C66" s="75" t="s">
        <v>37</v>
      </c>
      <c r="D66" s="79">
        <v>110</v>
      </c>
    </row>
    <row r="67" spans="3:4" x14ac:dyDescent="0.25">
      <c r="C67" s="75" t="s">
        <v>80</v>
      </c>
      <c r="D67" s="79">
        <v>20</v>
      </c>
    </row>
    <row r="68" spans="3:4" x14ac:dyDescent="0.25">
      <c r="C68" s="75" t="s">
        <v>5</v>
      </c>
      <c r="D68" s="79">
        <v>90</v>
      </c>
    </row>
    <row r="69" spans="3:4" x14ac:dyDescent="0.25">
      <c r="C69" s="75" t="s">
        <v>14</v>
      </c>
      <c r="D69" s="79">
        <v>91</v>
      </c>
    </row>
    <row r="70" spans="3:4" x14ac:dyDescent="0.25">
      <c r="C70" s="75" t="s">
        <v>20</v>
      </c>
      <c r="D70" s="79">
        <v>60</v>
      </c>
    </row>
    <row r="71" spans="3:4" x14ac:dyDescent="0.25">
      <c r="C71" s="75" t="s">
        <v>170</v>
      </c>
      <c r="D71" s="79">
        <v>0</v>
      </c>
    </row>
    <row r="72" spans="3:4" x14ac:dyDescent="0.25">
      <c r="C72" s="75" t="s">
        <v>171</v>
      </c>
      <c r="D72" s="79">
        <v>2372</v>
      </c>
    </row>
  </sheetData>
  <mergeCells count="8">
    <mergeCell ref="G2:H2"/>
    <mergeCell ref="C2:D3"/>
    <mergeCell ref="G3:H4"/>
    <mergeCell ref="D5:F5"/>
    <mergeCell ref="G6:H7"/>
    <mergeCell ref="C6:C7"/>
    <mergeCell ref="D6:F7"/>
    <mergeCell ref="G5:H5"/>
  </mergeCells>
  <dataValidations count="1">
    <dataValidation type="list" allowBlank="1" showInputMessage="1" showErrorMessage="1" sqref="G3:H4" xr:uid="{A870BB11-3ACA-46D6-97C2-8E5021701020}">
      <formula1>Kampdato</formula1>
    </dataValidation>
  </dataValidations>
  <printOptions horizontalCentered="1"/>
  <pageMargins left="0.19685039370078741" right="0.19685039370078741" top="0.23622047244094491" bottom="0.23622047244094491" header="0.31496062992125984" footer="0.31496062992125984"/>
  <pageSetup paperSize="9" scale="86" fitToHeight="0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81C4351-F85A-4E88-A432-6267D078DDF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Info</vt:lpstr>
      <vt:lpstr>Botoversikt</vt:lpstr>
      <vt:lpstr>Lovbrudd</vt:lpstr>
      <vt:lpstr>Tropp</vt:lpstr>
      <vt:lpstr>Kamper</vt:lpstr>
      <vt:lpstr>Spillertotal</vt:lpstr>
      <vt:lpstr>Regnskap</vt:lpstr>
      <vt:lpstr>Innbetaling</vt:lpstr>
      <vt:lpstr>Botrapport</vt:lpstr>
      <vt:lpstr>Botoversikt!Print_Titles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Waaland</dc:creator>
  <cp:lastModifiedBy>Jack Arthur Aguera</cp:lastModifiedBy>
  <cp:lastPrinted>2021-09-30T20:50:53Z</cp:lastPrinted>
  <dcterms:created xsi:type="dcterms:W3CDTF">2021-08-24T10:21:14Z</dcterms:created>
  <dcterms:modified xsi:type="dcterms:W3CDTF">2021-11-04T06:31:00Z</dcterms:modified>
</cp:coreProperties>
</file>